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645" windowWidth="15120" windowHeight="7470" tabRatio="589"/>
  </bookViews>
  <sheets>
    <sheet name="2024" sheetId="4" r:id="rId1"/>
  </sheets>
  <calcPr calcId="162913"/>
</workbook>
</file>

<file path=xl/calcChain.xml><?xml version="1.0" encoding="utf-8"?>
<calcChain xmlns="http://schemas.openxmlformats.org/spreadsheetml/2006/main">
  <c r="E153" i="4" l="1"/>
  <c r="S378" i="4"/>
  <c r="T378" i="4"/>
  <c r="U378" i="4"/>
  <c r="R378" i="4"/>
  <c r="C82" i="4" l="1"/>
  <c r="T25" i="4"/>
  <c r="S25" i="4"/>
  <c r="R25" i="4"/>
  <c r="S268" i="4" l="1"/>
  <c r="R268" i="4"/>
  <c r="S64" i="4" l="1"/>
  <c r="V403" i="4"/>
  <c r="R73" i="4"/>
  <c r="Q42" i="4"/>
  <c r="N35" i="4"/>
  <c r="J198" i="4"/>
  <c r="J455" i="4"/>
  <c r="N454" i="4"/>
  <c r="M454" i="4"/>
  <c r="L454" i="4"/>
  <c r="K454" i="4"/>
  <c r="J454" i="4" s="1"/>
  <c r="C455" i="4"/>
  <c r="G454" i="4"/>
  <c r="F454" i="4"/>
  <c r="E454" i="4"/>
  <c r="D454" i="4"/>
  <c r="C454" i="4"/>
  <c r="R362" i="4"/>
  <c r="S362" i="4"/>
  <c r="T362" i="4"/>
  <c r="U362" i="4"/>
  <c r="T361" i="4"/>
  <c r="Q362" i="4"/>
  <c r="U361" i="4"/>
  <c r="S361" i="4"/>
  <c r="J278" i="4"/>
  <c r="N277" i="4"/>
  <c r="M277" i="4"/>
  <c r="L277" i="4"/>
  <c r="J277" i="4" s="1"/>
  <c r="K277" i="4"/>
  <c r="Q278" i="4"/>
  <c r="U277" i="4"/>
  <c r="T277" i="4"/>
  <c r="S277" i="4"/>
  <c r="R277" i="4"/>
  <c r="Q277" i="4"/>
  <c r="C278" i="4"/>
  <c r="G277" i="4"/>
  <c r="F277" i="4"/>
  <c r="E277" i="4"/>
  <c r="D277" i="4"/>
  <c r="C277" i="4"/>
  <c r="C276" i="4"/>
  <c r="X198" i="4"/>
  <c r="AB197" i="4"/>
  <c r="AA197" i="4"/>
  <c r="Z197" i="4"/>
  <c r="X197" i="4" s="1"/>
  <c r="Y197" i="4"/>
  <c r="Q198" i="4"/>
  <c r="U197" i="4"/>
  <c r="T197" i="4"/>
  <c r="S197" i="4"/>
  <c r="R197" i="4"/>
  <c r="Q197" i="4"/>
  <c r="N197" i="4"/>
  <c r="M197" i="4"/>
  <c r="L197" i="4"/>
  <c r="G198" i="4"/>
  <c r="F198" i="4"/>
  <c r="M35" i="4" s="1"/>
  <c r="E198" i="4"/>
  <c r="L35" i="4" s="1"/>
  <c r="X118" i="4"/>
  <c r="AB117" i="4"/>
  <c r="AA117" i="4"/>
  <c r="Z117" i="4"/>
  <c r="X117" i="4" s="1"/>
  <c r="Y117" i="4"/>
  <c r="Q118" i="4"/>
  <c r="U117" i="4"/>
  <c r="T117" i="4"/>
  <c r="S117" i="4"/>
  <c r="R117" i="4"/>
  <c r="Q117" i="4"/>
  <c r="Q116" i="4"/>
  <c r="N118" i="4"/>
  <c r="M118" i="4"/>
  <c r="L118" i="4"/>
  <c r="K118" i="4"/>
  <c r="N117" i="4"/>
  <c r="M117" i="4"/>
  <c r="L117" i="4"/>
  <c r="K117" i="4"/>
  <c r="C118" i="4"/>
  <c r="G117" i="4"/>
  <c r="F117" i="4"/>
  <c r="E117" i="4"/>
  <c r="D117" i="4"/>
  <c r="C117" i="4"/>
  <c r="X35" i="4"/>
  <c r="AB34" i="4"/>
  <c r="AA34" i="4"/>
  <c r="Z34" i="4"/>
  <c r="X34" i="4" s="1"/>
  <c r="Y34" i="4"/>
  <c r="Q35" i="4"/>
  <c r="U34" i="4"/>
  <c r="T34" i="4"/>
  <c r="S34" i="4"/>
  <c r="Q34" i="4" s="1"/>
  <c r="R34" i="4"/>
  <c r="Q32" i="4"/>
  <c r="X32" i="4"/>
  <c r="AD110" i="4"/>
  <c r="AD107" i="4"/>
  <c r="AH54" i="4"/>
  <c r="AG54" i="4"/>
  <c r="AF54" i="4"/>
  <c r="AE54" i="4"/>
  <c r="D198" i="4" l="1"/>
  <c r="K197" i="4"/>
  <c r="J197" i="4" s="1"/>
  <c r="R361" i="4"/>
  <c r="Q361" i="4" s="1"/>
  <c r="J118" i="4"/>
  <c r="J117" i="4"/>
  <c r="C198" i="4" l="1"/>
  <c r="K35" i="4"/>
  <c r="R221" i="4"/>
  <c r="S221" i="4"/>
  <c r="R26" i="4" l="1"/>
  <c r="S107" i="4"/>
  <c r="T107" i="4"/>
  <c r="U107" i="4"/>
  <c r="R107" i="4"/>
  <c r="F133" i="4" l="1"/>
  <c r="X61" i="4"/>
  <c r="Q61" i="4"/>
  <c r="U405" i="4" l="1"/>
  <c r="T405" i="4"/>
  <c r="S405" i="4"/>
  <c r="R405" i="4"/>
  <c r="U404" i="4"/>
  <c r="T404" i="4"/>
  <c r="S404" i="4"/>
  <c r="R404" i="4"/>
  <c r="U403" i="4"/>
  <c r="T403" i="4"/>
  <c r="S403" i="4"/>
  <c r="R403" i="4"/>
  <c r="U402" i="4"/>
  <c r="T402" i="4"/>
  <c r="S402" i="4"/>
  <c r="R402" i="4"/>
  <c r="U401" i="4"/>
  <c r="T401" i="4"/>
  <c r="S401" i="4"/>
  <c r="R401" i="4"/>
  <c r="U359" i="4"/>
  <c r="T359" i="4"/>
  <c r="S359" i="4"/>
  <c r="R359" i="4"/>
  <c r="U372" i="4"/>
  <c r="T372" i="4"/>
  <c r="T371" i="4" s="1"/>
  <c r="S372" i="4"/>
  <c r="S371" i="4" s="1"/>
  <c r="R372" i="4"/>
  <c r="U376" i="4"/>
  <c r="T376" i="4"/>
  <c r="S376" i="4"/>
  <c r="R376" i="4"/>
  <c r="U375" i="4"/>
  <c r="T375" i="4"/>
  <c r="T374" i="4" s="1"/>
  <c r="S375" i="4"/>
  <c r="S374" i="4" s="1"/>
  <c r="R375" i="4"/>
  <c r="U383" i="4"/>
  <c r="T383" i="4"/>
  <c r="S383" i="4"/>
  <c r="R383" i="4"/>
  <c r="U382" i="4"/>
  <c r="U381" i="4" s="1"/>
  <c r="T382" i="4"/>
  <c r="S382" i="4"/>
  <c r="R382" i="4"/>
  <c r="U390" i="4"/>
  <c r="U389" i="4" s="1"/>
  <c r="T390" i="4"/>
  <c r="T389" i="4" s="1"/>
  <c r="S390" i="4"/>
  <c r="S389" i="4" s="1"/>
  <c r="R390" i="4"/>
  <c r="U387" i="4"/>
  <c r="T387" i="4"/>
  <c r="S387" i="4"/>
  <c r="R387" i="4"/>
  <c r="U386" i="4"/>
  <c r="U385" i="4" s="1"/>
  <c r="U384" i="4" s="1"/>
  <c r="T386" i="4"/>
  <c r="T385" i="4" s="1"/>
  <c r="T384" i="4" s="1"/>
  <c r="S386" i="4"/>
  <c r="S385" i="4" s="1"/>
  <c r="S384" i="4" s="1"/>
  <c r="R386" i="4"/>
  <c r="U399" i="4"/>
  <c r="T399" i="4"/>
  <c r="S399" i="4"/>
  <c r="R399" i="4"/>
  <c r="U398" i="4"/>
  <c r="T398" i="4"/>
  <c r="S398" i="4"/>
  <c r="R398" i="4"/>
  <c r="U397" i="4"/>
  <c r="T397" i="4"/>
  <c r="S397" i="4"/>
  <c r="R397" i="4"/>
  <c r="U396" i="4"/>
  <c r="T396" i="4"/>
  <c r="S396" i="4"/>
  <c r="S394" i="4" s="1"/>
  <c r="R396" i="4"/>
  <c r="U395" i="4"/>
  <c r="T395" i="4"/>
  <c r="T394" i="4" s="1"/>
  <c r="S395" i="4"/>
  <c r="R395" i="4"/>
  <c r="U392" i="4"/>
  <c r="U391" i="4" s="1"/>
  <c r="T392" i="4"/>
  <c r="T391" i="4" s="1"/>
  <c r="S392" i="4"/>
  <c r="S391" i="4" s="1"/>
  <c r="R392" i="4"/>
  <c r="R391" i="4" s="1"/>
  <c r="U379" i="4"/>
  <c r="U377" i="4" s="1"/>
  <c r="T379" i="4"/>
  <c r="T377" i="4" s="1"/>
  <c r="S379" i="4"/>
  <c r="S377" i="4" s="1"/>
  <c r="R379" i="4"/>
  <c r="R377" i="4" s="1"/>
  <c r="U370" i="4"/>
  <c r="T370" i="4"/>
  <c r="S370" i="4"/>
  <c r="R370" i="4"/>
  <c r="U369" i="4"/>
  <c r="T369" i="4"/>
  <c r="S369" i="4"/>
  <c r="R369" i="4"/>
  <c r="U368" i="4"/>
  <c r="T368" i="4"/>
  <c r="S368" i="4"/>
  <c r="R368" i="4"/>
  <c r="U367" i="4"/>
  <c r="T367" i="4"/>
  <c r="S367" i="4"/>
  <c r="R367" i="4"/>
  <c r="U365" i="4"/>
  <c r="T365" i="4"/>
  <c r="S365" i="4"/>
  <c r="R365" i="4"/>
  <c r="U364" i="4"/>
  <c r="T364" i="4"/>
  <c r="T363" i="4" s="1"/>
  <c r="S364" i="4"/>
  <c r="R364" i="4"/>
  <c r="U360" i="4"/>
  <c r="T360" i="4"/>
  <c r="S360" i="4"/>
  <c r="R360" i="4"/>
  <c r="U358" i="4"/>
  <c r="T358" i="4"/>
  <c r="S358" i="4"/>
  <c r="R358" i="4"/>
  <c r="U356" i="4"/>
  <c r="T356" i="4"/>
  <c r="S356" i="4"/>
  <c r="R356" i="4"/>
  <c r="U354" i="4"/>
  <c r="U353" i="4" s="1"/>
  <c r="T354" i="4"/>
  <c r="T353" i="4" s="1"/>
  <c r="S354" i="4"/>
  <c r="S353" i="4" s="1"/>
  <c r="R354" i="4"/>
  <c r="S352" i="4"/>
  <c r="S351" i="4" s="1"/>
  <c r="T352" i="4"/>
  <c r="T351" i="4" s="1"/>
  <c r="U352" i="4"/>
  <c r="U351" i="4" s="1"/>
  <c r="R352" i="4"/>
  <c r="R351" i="4" s="1"/>
  <c r="R394" i="4"/>
  <c r="T381" i="4"/>
  <c r="S381" i="4"/>
  <c r="R381" i="4"/>
  <c r="Q380" i="4"/>
  <c r="Q378" i="4"/>
  <c r="R371" i="4"/>
  <c r="S109" i="4"/>
  <c r="T109" i="4"/>
  <c r="U109" i="4"/>
  <c r="R109" i="4"/>
  <c r="T400" i="4" l="1"/>
  <c r="T393" i="4" s="1"/>
  <c r="U400" i="4"/>
  <c r="Q403" i="4"/>
  <c r="U363" i="4"/>
  <c r="U374" i="4"/>
  <c r="U366" i="4"/>
  <c r="U394" i="4"/>
  <c r="U393" i="4" s="1"/>
  <c r="Q397" i="4"/>
  <c r="Q372" i="4"/>
  <c r="T366" i="4"/>
  <c r="S363" i="4"/>
  <c r="T357" i="4"/>
  <c r="U357" i="4"/>
  <c r="S366" i="4"/>
  <c r="S400" i="4"/>
  <c r="Q369" i="4"/>
  <c r="Q387" i="4"/>
  <c r="Q383" i="4"/>
  <c r="Q399" i="4"/>
  <c r="Q382" i="4"/>
  <c r="R366" i="4"/>
  <c r="Q395" i="4"/>
  <c r="U371" i="4"/>
  <c r="Q358" i="4"/>
  <c r="Q370" i="4"/>
  <c r="Q359" i="4"/>
  <c r="Q381" i="4"/>
  <c r="Q368" i="4"/>
  <c r="Q396" i="4"/>
  <c r="Q398" i="4"/>
  <c r="Q390" i="4"/>
  <c r="Q375" i="4"/>
  <c r="Q376" i="4"/>
  <c r="Q401" i="4"/>
  <c r="Q404" i="4"/>
  <c r="Q405" i="4"/>
  <c r="Q402" i="4"/>
  <c r="Q392" i="4"/>
  <c r="S357" i="4"/>
  <c r="Q360" i="4"/>
  <c r="Q386" i="4"/>
  <c r="R357" i="4"/>
  <c r="Q356" i="4"/>
  <c r="Q364" i="4"/>
  <c r="R363" i="4"/>
  <c r="Q365" i="4"/>
  <c r="Q354" i="4"/>
  <c r="Q367" i="4"/>
  <c r="R400" i="4"/>
  <c r="Q371" i="4"/>
  <c r="T373" i="4"/>
  <c r="U373" i="4"/>
  <c r="R374" i="4"/>
  <c r="Q374" i="4" s="1"/>
  <c r="R389" i="4"/>
  <c r="Q389" i="4" s="1"/>
  <c r="R385" i="4"/>
  <c r="Q385" i="4" s="1"/>
  <c r="Q391" i="4"/>
  <c r="Q377" i="4"/>
  <c r="S373" i="4"/>
  <c r="R353" i="4"/>
  <c r="Q353" i="4" s="1"/>
  <c r="Q352" i="4"/>
  <c r="Q351" i="4"/>
  <c r="Q379" i="4"/>
  <c r="Q320" i="4"/>
  <c r="Q319" i="4"/>
  <c r="Q318" i="4"/>
  <c r="Q317" i="4"/>
  <c r="Q316" i="4"/>
  <c r="U315" i="4"/>
  <c r="T315" i="4"/>
  <c r="S315" i="4"/>
  <c r="R315" i="4"/>
  <c r="Q314" i="4"/>
  <c r="Q313" i="4"/>
  <c r="Q312" i="4"/>
  <c r="Q311" i="4"/>
  <c r="Q310" i="4"/>
  <c r="U309" i="4"/>
  <c r="T309" i="4"/>
  <c r="S309" i="4"/>
  <c r="R309" i="4"/>
  <c r="Q307" i="4"/>
  <c r="U306" i="4"/>
  <c r="T306" i="4"/>
  <c r="S306" i="4"/>
  <c r="R306" i="4"/>
  <c r="Q305" i="4"/>
  <c r="U304" i="4"/>
  <c r="U388" i="4" s="1"/>
  <c r="T304" i="4"/>
  <c r="T388" i="4" s="1"/>
  <c r="S304" i="4"/>
  <c r="S388" i="4" s="1"/>
  <c r="R304" i="4"/>
  <c r="R388" i="4" s="1"/>
  <c r="Q303" i="4"/>
  <c r="Q302" i="4"/>
  <c r="U301" i="4"/>
  <c r="U300" i="4" s="1"/>
  <c r="T301" i="4"/>
  <c r="T300" i="4" s="1"/>
  <c r="S301" i="4"/>
  <c r="S300" i="4" s="1"/>
  <c r="R301" i="4"/>
  <c r="R300" i="4" s="1"/>
  <c r="Q299" i="4"/>
  <c r="Q298" i="4"/>
  <c r="U297" i="4"/>
  <c r="T297" i="4"/>
  <c r="S297" i="4"/>
  <c r="R297" i="4"/>
  <c r="Q296" i="4"/>
  <c r="Q295" i="4"/>
  <c r="Q294" i="4"/>
  <c r="U293" i="4"/>
  <c r="T293" i="4"/>
  <c r="S293" i="4"/>
  <c r="R293" i="4"/>
  <c r="Q292" i="4"/>
  <c r="Q291" i="4"/>
  <c r="U290" i="4"/>
  <c r="T290" i="4"/>
  <c r="S290" i="4"/>
  <c r="R290" i="4"/>
  <c r="Q288" i="4"/>
  <c r="U287" i="4"/>
  <c r="T287" i="4"/>
  <c r="S287" i="4"/>
  <c r="R287" i="4"/>
  <c r="Q286" i="4"/>
  <c r="Q285" i="4"/>
  <c r="Q284" i="4"/>
  <c r="Q283" i="4"/>
  <c r="U282" i="4"/>
  <c r="T282" i="4"/>
  <c r="S282" i="4"/>
  <c r="R282" i="4"/>
  <c r="Q281" i="4"/>
  <c r="Q280" i="4"/>
  <c r="U279" i="4"/>
  <c r="T279" i="4"/>
  <c r="S279" i="4"/>
  <c r="R279" i="4"/>
  <c r="Q276" i="4"/>
  <c r="Q275" i="4"/>
  <c r="Q274" i="4"/>
  <c r="U273" i="4"/>
  <c r="T273" i="4"/>
  <c r="S273" i="4"/>
  <c r="R273" i="4"/>
  <c r="Q272" i="4"/>
  <c r="Q270" i="4"/>
  <c r="U269" i="4"/>
  <c r="T269" i="4"/>
  <c r="S269" i="4"/>
  <c r="R269" i="4"/>
  <c r="Q268" i="4"/>
  <c r="U267" i="4"/>
  <c r="T267" i="4"/>
  <c r="S267" i="4"/>
  <c r="R267" i="4"/>
  <c r="K306" i="4"/>
  <c r="Q363" i="4" l="1"/>
  <c r="S393" i="4"/>
  <c r="Q394" i="4"/>
  <c r="R393" i="4"/>
  <c r="Q388" i="4"/>
  <c r="U355" i="4"/>
  <c r="U406" i="4" s="1"/>
  <c r="T271" i="4"/>
  <c r="U289" i="4"/>
  <c r="R373" i="4"/>
  <c r="Q373" i="4" s="1"/>
  <c r="U271" i="4"/>
  <c r="Q273" i="4"/>
  <c r="T355" i="4"/>
  <c r="T406" i="4" s="1"/>
  <c r="S355" i="4"/>
  <c r="Q366" i="4"/>
  <c r="S308" i="4"/>
  <c r="Q315" i="4"/>
  <c r="Q279" i="4"/>
  <c r="Q290" i="4"/>
  <c r="Q297" i="4"/>
  <c r="Q301" i="4"/>
  <c r="Q306" i="4"/>
  <c r="U308" i="4"/>
  <c r="U321" i="4" s="1"/>
  <c r="S271" i="4"/>
  <c r="Q287" i="4"/>
  <c r="T308" i="4"/>
  <c r="R384" i="4"/>
  <c r="Q384" i="4" s="1"/>
  <c r="R308" i="4"/>
  <c r="Q400" i="4"/>
  <c r="Q357" i="4"/>
  <c r="R355" i="4"/>
  <c r="T289" i="4"/>
  <c r="S289" i="4"/>
  <c r="Q293" i="4"/>
  <c r="Q282" i="4"/>
  <c r="Q267" i="4"/>
  <c r="Q304" i="4"/>
  <c r="Q269" i="4"/>
  <c r="Q300" i="4"/>
  <c r="Q309" i="4"/>
  <c r="R271" i="4"/>
  <c r="R289" i="4"/>
  <c r="Q393" i="4" l="1"/>
  <c r="S406" i="4"/>
  <c r="Q355" i="4"/>
  <c r="R406" i="4"/>
  <c r="Q271" i="4"/>
  <c r="S321" i="4"/>
  <c r="Q308" i="4"/>
  <c r="T321" i="4"/>
  <c r="R321" i="4"/>
  <c r="Q289" i="4"/>
  <c r="Q406" i="4" l="1"/>
  <c r="Q321" i="4"/>
  <c r="D188" i="4" l="1"/>
  <c r="E188" i="4"/>
  <c r="F188" i="4"/>
  <c r="G188" i="4"/>
  <c r="D190" i="4"/>
  <c r="E190" i="4"/>
  <c r="F190" i="4"/>
  <c r="G190" i="4"/>
  <c r="D192" i="4"/>
  <c r="E192" i="4"/>
  <c r="F192" i="4"/>
  <c r="G192" i="4"/>
  <c r="D194" i="4"/>
  <c r="E194" i="4"/>
  <c r="F194" i="4"/>
  <c r="G194" i="4"/>
  <c r="D195" i="4"/>
  <c r="E195" i="4"/>
  <c r="F195" i="4"/>
  <c r="G195" i="4"/>
  <c r="D196" i="4"/>
  <c r="E196" i="4"/>
  <c r="F196" i="4"/>
  <c r="G196" i="4"/>
  <c r="D200" i="4"/>
  <c r="E200" i="4"/>
  <c r="E35" i="4" s="1"/>
  <c r="F200" i="4"/>
  <c r="F35" i="4" s="1"/>
  <c r="G200" i="4"/>
  <c r="G35" i="4" s="1"/>
  <c r="D201" i="4"/>
  <c r="E201" i="4"/>
  <c r="F201" i="4"/>
  <c r="G201" i="4"/>
  <c r="D203" i="4"/>
  <c r="E203" i="4"/>
  <c r="F203" i="4"/>
  <c r="G203" i="4"/>
  <c r="D204" i="4"/>
  <c r="E204" i="4"/>
  <c r="F204" i="4"/>
  <c r="G204" i="4"/>
  <c r="D205" i="4"/>
  <c r="E205" i="4"/>
  <c r="F205" i="4"/>
  <c r="G205" i="4"/>
  <c r="D206" i="4"/>
  <c r="E206" i="4"/>
  <c r="F206" i="4"/>
  <c r="G206" i="4"/>
  <c r="D208" i="4"/>
  <c r="E208" i="4"/>
  <c r="F208" i="4"/>
  <c r="G208" i="4"/>
  <c r="D211" i="4"/>
  <c r="E211" i="4"/>
  <c r="F211" i="4"/>
  <c r="G211" i="4"/>
  <c r="D212" i="4"/>
  <c r="E212" i="4"/>
  <c r="F212" i="4"/>
  <c r="G212" i="4"/>
  <c r="D214" i="4"/>
  <c r="E214" i="4"/>
  <c r="F214" i="4"/>
  <c r="G214" i="4"/>
  <c r="D215" i="4"/>
  <c r="E215" i="4"/>
  <c r="F215" i="4"/>
  <c r="G215" i="4"/>
  <c r="D216" i="4"/>
  <c r="E216" i="4"/>
  <c r="F216" i="4"/>
  <c r="G216" i="4"/>
  <c r="D218" i="4"/>
  <c r="E218" i="4"/>
  <c r="F218" i="4"/>
  <c r="G218" i="4"/>
  <c r="D219" i="4"/>
  <c r="E219" i="4"/>
  <c r="F219" i="4"/>
  <c r="G219" i="4"/>
  <c r="D222" i="4"/>
  <c r="E222" i="4"/>
  <c r="F222" i="4"/>
  <c r="G222" i="4"/>
  <c r="D223" i="4"/>
  <c r="E223" i="4"/>
  <c r="F223" i="4"/>
  <c r="G223" i="4"/>
  <c r="D225" i="4"/>
  <c r="E225" i="4"/>
  <c r="F225" i="4"/>
  <c r="G225" i="4"/>
  <c r="D227" i="4"/>
  <c r="E227" i="4"/>
  <c r="F227" i="4"/>
  <c r="G227" i="4"/>
  <c r="D230" i="4"/>
  <c r="E230" i="4"/>
  <c r="F230" i="4"/>
  <c r="G230" i="4"/>
  <c r="D231" i="4"/>
  <c r="E231" i="4"/>
  <c r="F231" i="4"/>
  <c r="G231" i="4"/>
  <c r="D232" i="4"/>
  <c r="E232" i="4"/>
  <c r="F232" i="4"/>
  <c r="G232" i="4"/>
  <c r="D233" i="4"/>
  <c r="E233" i="4"/>
  <c r="F233" i="4"/>
  <c r="G233" i="4"/>
  <c r="D234" i="4"/>
  <c r="E234" i="4"/>
  <c r="F234" i="4"/>
  <c r="G234" i="4"/>
  <c r="D236" i="4"/>
  <c r="E236" i="4"/>
  <c r="F236" i="4"/>
  <c r="G236" i="4"/>
  <c r="D237" i="4"/>
  <c r="E237" i="4"/>
  <c r="F237" i="4"/>
  <c r="G237" i="4"/>
  <c r="D238" i="4"/>
  <c r="E238" i="4"/>
  <c r="F238" i="4"/>
  <c r="G238" i="4"/>
  <c r="D239" i="4"/>
  <c r="E239" i="4"/>
  <c r="F239" i="4"/>
  <c r="G239" i="4"/>
  <c r="D240" i="4"/>
  <c r="E240" i="4"/>
  <c r="F240" i="4"/>
  <c r="G240" i="4"/>
  <c r="K108" i="4"/>
  <c r="K25" i="4" s="1"/>
  <c r="D25" i="4" s="1"/>
  <c r="L108" i="4"/>
  <c r="M108" i="4"/>
  <c r="M25" i="4" s="1"/>
  <c r="N108" i="4"/>
  <c r="K110" i="4"/>
  <c r="L110" i="4"/>
  <c r="M110" i="4"/>
  <c r="N110" i="4"/>
  <c r="K112" i="4"/>
  <c r="L112" i="4"/>
  <c r="M112" i="4"/>
  <c r="N112" i="4"/>
  <c r="K114" i="4"/>
  <c r="L114" i="4"/>
  <c r="L31" i="4" s="1"/>
  <c r="M114" i="4"/>
  <c r="M31" i="4" s="1"/>
  <c r="N114" i="4"/>
  <c r="N31" i="4" s="1"/>
  <c r="K115" i="4"/>
  <c r="L115" i="4"/>
  <c r="M115" i="4"/>
  <c r="N115" i="4"/>
  <c r="K116" i="4"/>
  <c r="L116" i="4"/>
  <c r="M116" i="4"/>
  <c r="N116" i="4"/>
  <c r="K120" i="4"/>
  <c r="L120" i="4"/>
  <c r="L37" i="4" s="1"/>
  <c r="E37" i="4" s="1"/>
  <c r="M120" i="4"/>
  <c r="M37" i="4" s="1"/>
  <c r="F37" i="4" s="1"/>
  <c r="N120" i="4"/>
  <c r="K121" i="4"/>
  <c r="L121" i="4"/>
  <c r="L38" i="4" s="1"/>
  <c r="E38" i="4" s="1"/>
  <c r="M121" i="4"/>
  <c r="M38" i="4" s="1"/>
  <c r="F38" i="4" s="1"/>
  <c r="N121" i="4"/>
  <c r="N38" i="4" s="1"/>
  <c r="K123" i="4"/>
  <c r="L123" i="4"/>
  <c r="M123" i="4"/>
  <c r="N123" i="4"/>
  <c r="K124" i="4"/>
  <c r="K41" i="4" s="1"/>
  <c r="D41" i="4" s="1"/>
  <c r="L124" i="4"/>
  <c r="L41" i="4" s="1"/>
  <c r="E41" i="4" s="1"/>
  <c r="M124" i="4"/>
  <c r="M41" i="4" s="1"/>
  <c r="F41" i="4" s="1"/>
  <c r="N124" i="4"/>
  <c r="K125" i="4"/>
  <c r="L125" i="4"/>
  <c r="L42" i="4" s="1"/>
  <c r="M125" i="4"/>
  <c r="N125" i="4"/>
  <c r="N42" i="4" s="1"/>
  <c r="K126" i="4"/>
  <c r="K43" i="4" s="1"/>
  <c r="L126" i="4"/>
  <c r="L43" i="4" s="1"/>
  <c r="M126" i="4"/>
  <c r="N126" i="4"/>
  <c r="K128" i="4"/>
  <c r="L128" i="4"/>
  <c r="M128" i="4"/>
  <c r="N128" i="4"/>
  <c r="K131" i="4"/>
  <c r="L131" i="4"/>
  <c r="M131" i="4"/>
  <c r="M48" i="4" s="1"/>
  <c r="F48" i="4" s="1"/>
  <c r="N131" i="4"/>
  <c r="K132" i="4"/>
  <c r="K49" i="4" s="1"/>
  <c r="D49" i="4" s="1"/>
  <c r="L132" i="4"/>
  <c r="M132" i="4"/>
  <c r="N132" i="4"/>
  <c r="K134" i="4"/>
  <c r="L134" i="4"/>
  <c r="M134" i="4"/>
  <c r="N134" i="4"/>
  <c r="N51" i="4" s="1"/>
  <c r="G51" i="4" s="1"/>
  <c r="K135" i="4"/>
  <c r="L135" i="4"/>
  <c r="M135" i="4"/>
  <c r="N135" i="4"/>
  <c r="K136" i="4"/>
  <c r="L136" i="4"/>
  <c r="L53" i="4" s="1"/>
  <c r="E53" i="4" s="1"/>
  <c r="M136" i="4"/>
  <c r="N136" i="4"/>
  <c r="K138" i="4"/>
  <c r="L138" i="4"/>
  <c r="M138" i="4"/>
  <c r="N138" i="4"/>
  <c r="K139" i="4"/>
  <c r="L139" i="4"/>
  <c r="M139" i="4"/>
  <c r="N139" i="4"/>
  <c r="K142" i="4"/>
  <c r="L142" i="4"/>
  <c r="M142" i="4"/>
  <c r="N142" i="4"/>
  <c r="K143" i="4"/>
  <c r="K61" i="4" s="1"/>
  <c r="L143" i="4"/>
  <c r="L61" i="4" s="1"/>
  <c r="E61" i="4" s="1"/>
  <c r="M143" i="4"/>
  <c r="M61" i="4" s="1"/>
  <c r="F61" i="4" s="1"/>
  <c r="N143" i="4"/>
  <c r="N61" i="4" s="1"/>
  <c r="G61" i="4" s="1"/>
  <c r="K145" i="4"/>
  <c r="L145" i="4"/>
  <c r="L63" i="4" s="1"/>
  <c r="E63" i="4" s="1"/>
  <c r="M145" i="4"/>
  <c r="M63" i="4" s="1"/>
  <c r="F63" i="4" s="1"/>
  <c r="N145" i="4"/>
  <c r="K147" i="4"/>
  <c r="L147" i="4"/>
  <c r="L65" i="4" s="1"/>
  <c r="E65" i="4" s="1"/>
  <c r="M147" i="4"/>
  <c r="N147" i="4"/>
  <c r="K150" i="4"/>
  <c r="K68" i="4" s="1"/>
  <c r="L150" i="4"/>
  <c r="M150" i="4"/>
  <c r="N150" i="4"/>
  <c r="N68" i="4" s="1"/>
  <c r="K151" i="4"/>
  <c r="L151" i="4"/>
  <c r="M151" i="4"/>
  <c r="N151" i="4"/>
  <c r="N69" i="4" s="1"/>
  <c r="K152" i="4"/>
  <c r="K70" i="4" s="1"/>
  <c r="L152" i="4"/>
  <c r="M152" i="4"/>
  <c r="N152" i="4"/>
  <c r="N70" i="4" s="1"/>
  <c r="K153" i="4"/>
  <c r="L153" i="4"/>
  <c r="M153" i="4"/>
  <c r="N153" i="4"/>
  <c r="N71" i="4" s="1"/>
  <c r="K154" i="4"/>
  <c r="L154" i="4"/>
  <c r="M154" i="4"/>
  <c r="N154" i="4"/>
  <c r="N72" i="4" s="1"/>
  <c r="K156" i="4"/>
  <c r="K74" i="4" s="1"/>
  <c r="L156" i="4"/>
  <c r="L74" i="4" s="1"/>
  <c r="M156" i="4"/>
  <c r="N156" i="4"/>
  <c r="K157" i="4"/>
  <c r="L157" i="4"/>
  <c r="M157" i="4"/>
  <c r="N157" i="4"/>
  <c r="K158" i="4"/>
  <c r="L158" i="4"/>
  <c r="M158" i="4"/>
  <c r="N158" i="4"/>
  <c r="N76" i="4" s="1"/>
  <c r="K159" i="4"/>
  <c r="K77" i="4" s="1"/>
  <c r="L159" i="4"/>
  <c r="M159" i="4"/>
  <c r="N159" i="4"/>
  <c r="N77" i="4" s="1"/>
  <c r="K160" i="4"/>
  <c r="L160" i="4"/>
  <c r="M160" i="4"/>
  <c r="N160" i="4"/>
  <c r="J497" i="4"/>
  <c r="J496" i="4"/>
  <c r="J495" i="4"/>
  <c r="J494" i="4"/>
  <c r="J493" i="4"/>
  <c r="N492" i="4"/>
  <c r="M492" i="4"/>
  <c r="L492" i="4"/>
  <c r="K492" i="4"/>
  <c r="J491" i="4"/>
  <c r="J490" i="4"/>
  <c r="J489" i="4"/>
  <c r="J488" i="4"/>
  <c r="J487" i="4"/>
  <c r="N486" i="4"/>
  <c r="M486" i="4"/>
  <c r="L486" i="4"/>
  <c r="K486" i="4"/>
  <c r="J484" i="4"/>
  <c r="N483" i="4"/>
  <c r="M483" i="4"/>
  <c r="L483" i="4"/>
  <c r="K483" i="4"/>
  <c r="J482" i="4"/>
  <c r="N481" i="4"/>
  <c r="M481" i="4"/>
  <c r="L481" i="4"/>
  <c r="K481" i="4"/>
  <c r="J480" i="4"/>
  <c r="J479" i="4"/>
  <c r="N478" i="4"/>
  <c r="N477" i="4" s="1"/>
  <c r="M478" i="4"/>
  <c r="M477" i="4" s="1"/>
  <c r="L478" i="4"/>
  <c r="L477" i="4" s="1"/>
  <c r="K478" i="4"/>
  <c r="J476" i="4"/>
  <c r="J475" i="4"/>
  <c r="N474" i="4"/>
  <c r="M474" i="4"/>
  <c r="L474" i="4"/>
  <c r="K474" i="4"/>
  <c r="J473" i="4"/>
  <c r="J472" i="4"/>
  <c r="J471" i="4"/>
  <c r="N470" i="4"/>
  <c r="M470" i="4"/>
  <c r="L470" i="4"/>
  <c r="K470" i="4"/>
  <c r="J469" i="4"/>
  <c r="J468" i="4"/>
  <c r="N467" i="4"/>
  <c r="M467" i="4"/>
  <c r="L467" i="4"/>
  <c r="K467" i="4"/>
  <c r="J465" i="4"/>
  <c r="N464" i="4"/>
  <c r="M464" i="4"/>
  <c r="L464" i="4"/>
  <c r="K464" i="4"/>
  <c r="J463" i="4"/>
  <c r="J462" i="4"/>
  <c r="J461" i="4"/>
  <c r="J460" i="4"/>
  <c r="N459" i="4"/>
  <c r="M459" i="4"/>
  <c r="L459" i="4"/>
  <c r="K459" i="4"/>
  <c r="J458" i="4"/>
  <c r="J457" i="4"/>
  <c r="N456" i="4"/>
  <c r="M456" i="4"/>
  <c r="L456" i="4"/>
  <c r="K456" i="4"/>
  <c r="J453" i="4"/>
  <c r="J452" i="4"/>
  <c r="J451" i="4"/>
  <c r="N450" i="4"/>
  <c r="M450" i="4"/>
  <c r="L450" i="4"/>
  <c r="K450" i="4"/>
  <c r="J449" i="4"/>
  <c r="J447" i="4"/>
  <c r="N446" i="4"/>
  <c r="M446" i="4"/>
  <c r="L446" i="4"/>
  <c r="K446" i="4"/>
  <c r="J445" i="4"/>
  <c r="N444" i="4"/>
  <c r="M444" i="4"/>
  <c r="L444" i="4"/>
  <c r="K444" i="4"/>
  <c r="C497" i="4"/>
  <c r="C496" i="4"/>
  <c r="C495" i="4"/>
  <c r="C494" i="4"/>
  <c r="C493" i="4"/>
  <c r="G492" i="4"/>
  <c r="F492" i="4"/>
  <c r="E492" i="4"/>
  <c r="D492" i="4"/>
  <c r="C491" i="4"/>
  <c r="C490" i="4"/>
  <c r="C489" i="4"/>
  <c r="C488" i="4"/>
  <c r="C487" i="4"/>
  <c r="G486" i="4"/>
  <c r="F486" i="4"/>
  <c r="E486" i="4"/>
  <c r="D486" i="4"/>
  <c r="C484" i="4"/>
  <c r="G483" i="4"/>
  <c r="F483" i="4"/>
  <c r="E483" i="4"/>
  <c r="D483" i="4"/>
  <c r="C482" i="4"/>
  <c r="G481" i="4"/>
  <c r="F481" i="4"/>
  <c r="E481" i="4"/>
  <c r="D481" i="4"/>
  <c r="C480" i="4"/>
  <c r="C479" i="4"/>
  <c r="G478" i="4"/>
  <c r="G477" i="4" s="1"/>
  <c r="F478" i="4"/>
  <c r="F477" i="4" s="1"/>
  <c r="E478" i="4"/>
  <c r="E477" i="4" s="1"/>
  <c r="D478" i="4"/>
  <c r="C476" i="4"/>
  <c r="C475" i="4"/>
  <c r="G474" i="4"/>
  <c r="F474" i="4"/>
  <c r="E474" i="4"/>
  <c r="D474" i="4"/>
  <c r="C473" i="4"/>
  <c r="C472" i="4"/>
  <c r="C471" i="4"/>
  <c r="G470" i="4"/>
  <c r="F470" i="4"/>
  <c r="E470" i="4"/>
  <c r="D470" i="4"/>
  <c r="C469" i="4"/>
  <c r="C468" i="4"/>
  <c r="G467" i="4"/>
  <c r="F467" i="4"/>
  <c r="E467" i="4"/>
  <c r="D467" i="4"/>
  <c r="C465" i="4"/>
  <c r="G464" i="4"/>
  <c r="F464" i="4"/>
  <c r="E464" i="4"/>
  <c r="D464" i="4"/>
  <c r="C463" i="4"/>
  <c r="C462" i="4"/>
  <c r="C461" i="4"/>
  <c r="C460" i="4"/>
  <c r="G459" i="4"/>
  <c r="F459" i="4"/>
  <c r="E459" i="4"/>
  <c r="D459" i="4"/>
  <c r="C458" i="4"/>
  <c r="C457" i="4"/>
  <c r="G456" i="4"/>
  <c r="F456" i="4"/>
  <c r="E456" i="4"/>
  <c r="D456" i="4"/>
  <c r="C453" i="4"/>
  <c r="C452" i="4"/>
  <c r="C451" i="4"/>
  <c r="G450" i="4"/>
  <c r="F450" i="4"/>
  <c r="E450" i="4"/>
  <c r="D450" i="4"/>
  <c r="C449" i="4"/>
  <c r="C447" i="4"/>
  <c r="G446" i="4"/>
  <c r="F446" i="4"/>
  <c r="E446" i="4"/>
  <c r="D446" i="4"/>
  <c r="C445" i="4"/>
  <c r="G444" i="4"/>
  <c r="F444" i="4"/>
  <c r="E444" i="4"/>
  <c r="D444" i="4"/>
  <c r="J320" i="4"/>
  <c r="J319" i="4"/>
  <c r="J318" i="4"/>
  <c r="J317" i="4"/>
  <c r="J316" i="4"/>
  <c r="N315" i="4"/>
  <c r="M315" i="4"/>
  <c r="L315" i="4"/>
  <c r="K315" i="4"/>
  <c r="J314" i="4"/>
  <c r="J313" i="4"/>
  <c r="J312" i="4"/>
  <c r="J311" i="4"/>
  <c r="J310" i="4"/>
  <c r="N309" i="4"/>
  <c r="M309" i="4"/>
  <c r="L309" i="4"/>
  <c r="L308" i="4" s="1"/>
  <c r="K309" i="4"/>
  <c r="J307" i="4"/>
  <c r="N306" i="4"/>
  <c r="M306" i="4"/>
  <c r="L306" i="4"/>
  <c r="J305" i="4"/>
  <c r="N304" i="4"/>
  <c r="M304" i="4"/>
  <c r="L304" i="4"/>
  <c r="K304" i="4"/>
  <c r="J303" i="4"/>
  <c r="J302" i="4"/>
  <c r="N301" i="4"/>
  <c r="N300" i="4" s="1"/>
  <c r="M301" i="4"/>
  <c r="M300" i="4" s="1"/>
  <c r="L301" i="4"/>
  <c r="L300" i="4" s="1"/>
  <c r="K301" i="4"/>
  <c r="J299" i="4"/>
  <c r="J298" i="4"/>
  <c r="N297" i="4"/>
  <c r="M297" i="4"/>
  <c r="L297" i="4"/>
  <c r="K297" i="4"/>
  <c r="J296" i="4"/>
  <c r="J295" i="4"/>
  <c r="J294" i="4"/>
  <c r="N293" i="4"/>
  <c r="M293" i="4"/>
  <c r="L293" i="4"/>
  <c r="K293" i="4"/>
  <c r="J292" i="4"/>
  <c r="J291" i="4"/>
  <c r="N290" i="4"/>
  <c r="M290" i="4"/>
  <c r="L290" i="4"/>
  <c r="K290" i="4"/>
  <c r="J288" i="4"/>
  <c r="N287" i="4"/>
  <c r="M287" i="4"/>
  <c r="L287" i="4"/>
  <c r="K287" i="4"/>
  <c r="J286" i="4"/>
  <c r="J285" i="4"/>
  <c r="J284" i="4"/>
  <c r="J283" i="4"/>
  <c r="N282" i="4"/>
  <c r="M282" i="4"/>
  <c r="L282" i="4"/>
  <c r="K282" i="4"/>
  <c r="J281" i="4"/>
  <c r="J280" i="4"/>
  <c r="N279" i="4"/>
  <c r="M279" i="4"/>
  <c r="L279" i="4"/>
  <c r="K279" i="4"/>
  <c r="J276" i="4"/>
  <c r="J275" i="4"/>
  <c r="J274" i="4"/>
  <c r="N273" i="4"/>
  <c r="M273" i="4"/>
  <c r="L273" i="4"/>
  <c r="K273" i="4"/>
  <c r="J272" i="4"/>
  <c r="J270" i="4"/>
  <c r="N269" i="4"/>
  <c r="M269" i="4"/>
  <c r="L269" i="4"/>
  <c r="K269" i="4"/>
  <c r="J268" i="4"/>
  <c r="N267" i="4"/>
  <c r="M267" i="4"/>
  <c r="L267" i="4"/>
  <c r="K267" i="4"/>
  <c r="C320" i="4"/>
  <c r="C319" i="4"/>
  <c r="C318" i="4"/>
  <c r="C317" i="4"/>
  <c r="C316" i="4"/>
  <c r="G315" i="4"/>
  <c r="F315" i="4"/>
  <c r="E315" i="4"/>
  <c r="D315" i="4"/>
  <c r="C314" i="4"/>
  <c r="C313" i="4"/>
  <c r="C312" i="4"/>
  <c r="C311" i="4"/>
  <c r="C310" i="4"/>
  <c r="G309" i="4"/>
  <c r="F309" i="4"/>
  <c r="E309" i="4"/>
  <c r="D309" i="4"/>
  <c r="C307" i="4"/>
  <c r="G306" i="4"/>
  <c r="F306" i="4"/>
  <c r="E306" i="4"/>
  <c r="D306" i="4"/>
  <c r="C305" i="4"/>
  <c r="G304" i="4"/>
  <c r="F304" i="4"/>
  <c r="E304" i="4"/>
  <c r="D304" i="4"/>
  <c r="C303" i="4"/>
  <c r="C302" i="4"/>
  <c r="G301" i="4"/>
  <c r="G300" i="4" s="1"/>
  <c r="F301" i="4"/>
  <c r="F300" i="4" s="1"/>
  <c r="E301" i="4"/>
  <c r="E300" i="4" s="1"/>
  <c r="D301" i="4"/>
  <c r="C299" i="4"/>
  <c r="C298" i="4"/>
  <c r="G297" i="4"/>
  <c r="F297" i="4"/>
  <c r="E297" i="4"/>
  <c r="D297" i="4"/>
  <c r="C296" i="4"/>
  <c r="C295" i="4"/>
  <c r="C294" i="4"/>
  <c r="G293" i="4"/>
  <c r="F293" i="4"/>
  <c r="E293" i="4"/>
  <c r="D293" i="4"/>
  <c r="C292" i="4"/>
  <c r="C291" i="4"/>
  <c r="G290" i="4"/>
  <c r="F290" i="4"/>
  <c r="E290" i="4"/>
  <c r="D290" i="4"/>
  <c r="C288" i="4"/>
  <c r="G287" i="4"/>
  <c r="F287" i="4"/>
  <c r="E287" i="4"/>
  <c r="D287" i="4"/>
  <c r="C286" i="4"/>
  <c r="C285" i="4"/>
  <c r="C284" i="4"/>
  <c r="C283" i="4"/>
  <c r="G282" i="4"/>
  <c r="F282" i="4"/>
  <c r="E282" i="4"/>
  <c r="D282" i="4"/>
  <c r="C281" i="4"/>
  <c r="C280" i="4"/>
  <c r="G279" i="4"/>
  <c r="G197" i="4" s="1"/>
  <c r="N34" i="4" s="1"/>
  <c r="F279" i="4"/>
  <c r="F197" i="4" s="1"/>
  <c r="M34" i="4" s="1"/>
  <c r="E279" i="4"/>
  <c r="E197" i="4" s="1"/>
  <c r="D279" i="4"/>
  <c r="D197" i="4" s="1"/>
  <c r="K34" i="4" s="1"/>
  <c r="C275" i="4"/>
  <c r="C274" i="4"/>
  <c r="G273" i="4"/>
  <c r="F273" i="4"/>
  <c r="E273" i="4"/>
  <c r="D273" i="4"/>
  <c r="C272" i="4"/>
  <c r="C270" i="4"/>
  <c r="G269" i="4"/>
  <c r="F269" i="4"/>
  <c r="E269" i="4"/>
  <c r="D269" i="4"/>
  <c r="C268" i="4"/>
  <c r="G267" i="4"/>
  <c r="F267" i="4"/>
  <c r="E267" i="4"/>
  <c r="D267" i="4"/>
  <c r="X240" i="4"/>
  <c r="X239" i="4"/>
  <c r="X238" i="4"/>
  <c r="X237" i="4"/>
  <c r="X236" i="4"/>
  <c r="AB235" i="4"/>
  <c r="AA235" i="4"/>
  <c r="Z235" i="4"/>
  <c r="Y235" i="4"/>
  <c r="X234" i="4"/>
  <c r="X233" i="4"/>
  <c r="X232" i="4"/>
  <c r="X231" i="4"/>
  <c r="X230" i="4"/>
  <c r="AB229" i="4"/>
  <c r="AA229" i="4"/>
  <c r="Z229" i="4"/>
  <c r="Y229" i="4"/>
  <c r="X227" i="4"/>
  <c r="AB226" i="4"/>
  <c r="AA226" i="4"/>
  <c r="Z226" i="4"/>
  <c r="Y226" i="4"/>
  <c r="X225" i="4"/>
  <c r="AB224" i="4"/>
  <c r="AA224" i="4"/>
  <c r="Z224" i="4"/>
  <c r="Y224" i="4"/>
  <c r="X223" i="4"/>
  <c r="X222" i="4"/>
  <c r="AB221" i="4"/>
  <c r="AB220" i="4" s="1"/>
  <c r="AA221" i="4"/>
  <c r="AA220" i="4" s="1"/>
  <c r="Z221" i="4"/>
  <c r="Z220" i="4" s="1"/>
  <c r="Y221" i="4"/>
  <c r="X219" i="4"/>
  <c r="X218" i="4"/>
  <c r="AB217" i="4"/>
  <c r="AA217" i="4"/>
  <c r="Z217" i="4"/>
  <c r="Y217" i="4"/>
  <c r="X216" i="4"/>
  <c r="X215" i="4"/>
  <c r="X214" i="4"/>
  <c r="AB213" i="4"/>
  <c r="AA213" i="4"/>
  <c r="Z213" i="4"/>
  <c r="Y213" i="4"/>
  <c r="X212" i="4"/>
  <c r="X211" i="4"/>
  <c r="AB210" i="4"/>
  <c r="AA210" i="4"/>
  <c r="Z210" i="4"/>
  <c r="Y210" i="4"/>
  <c r="X208" i="4"/>
  <c r="AB207" i="4"/>
  <c r="AA207" i="4"/>
  <c r="Z207" i="4"/>
  <c r="Y207" i="4"/>
  <c r="X206" i="4"/>
  <c r="X205" i="4"/>
  <c r="X204" i="4"/>
  <c r="X203" i="4"/>
  <c r="AB202" i="4"/>
  <c r="AA202" i="4"/>
  <c r="Z202" i="4"/>
  <c r="Y202" i="4"/>
  <c r="X201" i="4"/>
  <c r="X200" i="4"/>
  <c r="AB199" i="4"/>
  <c r="AA199" i="4"/>
  <c r="Z199" i="4"/>
  <c r="Y199" i="4"/>
  <c r="X196" i="4"/>
  <c r="X195" i="4"/>
  <c r="X194" i="4"/>
  <c r="AB193" i="4"/>
  <c r="AA193" i="4"/>
  <c r="Z193" i="4"/>
  <c r="Y193" i="4"/>
  <c r="X192" i="4"/>
  <c r="X190" i="4"/>
  <c r="AB189" i="4"/>
  <c r="AA189" i="4"/>
  <c r="Z189" i="4"/>
  <c r="Y189" i="4"/>
  <c r="X188" i="4"/>
  <c r="AB187" i="4"/>
  <c r="AA187" i="4"/>
  <c r="Z187" i="4"/>
  <c r="Y187" i="4"/>
  <c r="Q240" i="4"/>
  <c r="Q239" i="4"/>
  <c r="Q238" i="4"/>
  <c r="Q237" i="4"/>
  <c r="Q236" i="4"/>
  <c r="U235" i="4"/>
  <c r="T235" i="4"/>
  <c r="S235" i="4"/>
  <c r="R235" i="4"/>
  <c r="Q234" i="4"/>
  <c r="Q233" i="4"/>
  <c r="Q232" i="4"/>
  <c r="Q231" i="4"/>
  <c r="Q230" i="4"/>
  <c r="U229" i="4"/>
  <c r="T229" i="4"/>
  <c r="S229" i="4"/>
  <c r="R229" i="4"/>
  <c r="Q227" i="4"/>
  <c r="U226" i="4"/>
  <c r="T226" i="4"/>
  <c r="S226" i="4"/>
  <c r="R226" i="4"/>
  <c r="Q225" i="4"/>
  <c r="U224" i="4"/>
  <c r="T224" i="4"/>
  <c r="S224" i="4"/>
  <c r="R224" i="4"/>
  <c r="Q223" i="4"/>
  <c r="Q222" i="4"/>
  <c r="U221" i="4"/>
  <c r="U220" i="4" s="1"/>
  <c r="T221" i="4"/>
  <c r="T220" i="4" s="1"/>
  <c r="S220" i="4"/>
  <c r="Q219" i="4"/>
  <c r="Q218" i="4"/>
  <c r="U217" i="4"/>
  <c r="T217" i="4"/>
  <c r="S217" i="4"/>
  <c r="R217" i="4"/>
  <c r="Q216" i="4"/>
  <c r="Q215" i="4"/>
  <c r="Q214" i="4"/>
  <c r="U213" i="4"/>
  <c r="T213" i="4"/>
  <c r="S213" i="4"/>
  <c r="R213" i="4"/>
  <c r="Q212" i="4"/>
  <c r="Q211" i="4"/>
  <c r="U210" i="4"/>
  <c r="T210" i="4"/>
  <c r="S210" i="4"/>
  <c r="R210" i="4"/>
  <c r="Q208" i="4"/>
  <c r="U207" i="4"/>
  <c r="T207" i="4"/>
  <c r="S207" i="4"/>
  <c r="R207" i="4"/>
  <c r="Q206" i="4"/>
  <c r="Q205" i="4"/>
  <c r="Q204" i="4"/>
  <c r="Q203" i="4"/>
  <c r="U202" i="4"/>
  <c r="T202" i="4"/>
  <c r="S202" i="4"/>
  <c r="R202" i="4"/>
  <c r="Q201" i="4"/>
  <c r="Q200" i="4"/>
  <c r="U199" i="4"/>
  <c r="T199" i="4"/>
  <c r="S199" i="4"/>
  <c r="R199" i="4"/>
  <c r="Q196" i="4"/>
  <c r="Q195" i="4"/>
  <c r="Q194" i="4"/>
  <c r="U193" i="4"/>
  <c r="T193" i="4"/>
  <c r="S193" i="4"/>
  <c r="R193" i="4"/>
  <c r="Q192" i="4"/>
  <c r="Q190" i="4"/>
  <c r="U189" i="4"/>
  <c r="T189" i="4"/>
  <c r="S189" i="4"/>
  <c r="R189" i="4"/>
  <c r="Q188" i="4"/>
  <c r="U187" i="4"/>
  <c r="T187" i="4"/>
  <c r="S187" i="4"/>
  <c r="R187" i="4"/>
  <c r="J240" i="4"/>
  <c r="J239" i="4"/>
  <c r="J238" i="4"/>
  <c r="J237" i="4"/>
  <c r="J236" i="4"/>
  <c r="N235" i="4"/>
  <c r="M235" i="4"/>
  <c r="L235" i="4"/>
  <c r="K235" i="4"/>
  <c r="J234" i="4"/>
  <c r="J233" i="4"/>
  <c r="J232" i="4"/>
  <c r="J231" i="4"/>
  <c r="J230" i="4"/>
  <c r="N229" i="4"/>
  <c r="M229" i="4"/>
  <c r="L229" i="4"/>
  <c r="K229" i="4"/>
  <c r="J227" i="4"/>
  <c r="N226" i="4"/>
  <c r="M226" i="4"/>
  <c r="L226" i="4"/>
  <c r="K226" i="4"/>
  <c r="J225" i="4"/>
  <c r="N224" i="4"/>
  <c r="M224" i="4"/>
  <c r="L224" i="4"/>
  <c r="K224" i="4"/>
  <c r="J223" i="4"/>
  <c r="J222" i="4"/>
  <c r="N221" i="4"/>
  <c r="M221" i="4"/>
  <c r="M220" i="4" s="1"/>
  <c r="L221" i="4"/>
  <c r="K221" i="4"/>
  <c r="J219" i="4"/>
  <c r="J218" i="4"/>
  <c r="N217" i="4"/>
  <c r="M217" i="4"/>
  <c r="L217" i="4"/>
  <c r="K217" i="4"/>
  <c r="J216" i="4"/>
  <c r="J215" i="4"/>
  <c r="J214" i="4"/>
  <c r="N213" i="4"/>
  <c r="G213" i="4" s="1"/>
  <c r="M213" i="4"/>
  <c r="L213" i="4"/>
  <c r="K213" i="4"/>
  <c r="J212" i="4"/>
  <c r="J211" i="4"/>
  <c r="N210" i="4"/>
  <c r="M210" i="4"/>
  <c r="L210" i="4"/>
  <c r="K210" i="4"/>
  <c r="J208" i="4"/>
  <c r="N207" i="4"/>
  <c r="G207" i="4" s="1"/>
  <c r="M207" i="4"/>
  <c r="L207" i="4"/>
  <c r="K207" i="4"/>
  <c r="J206" i="4"/>
  <c r="J205" i="4"/>
  <c r="J204" i="4"/>
  <c r="J203" i="4"/>
  <c r="N202" i="4"/>
  <c r="M202" i="4"/>
  <c r="L202" i="4"/>
  <c r="K202" i="4"/>
  <c r="J201" i="4"/>
  <c r="J200" i="4"/>
  <c r="N199" i="4"/>
  <c r="M199" i="4"/>
  <c r="L199" i="4"/>
  <c r="E199" i="4" s="1"/>
  <c r="K199" i="4"/>
  <c r="J196" i="4"/>
  <c r="J195" i="4"/>
  <c r="J194" i="4"/>
  <c r="N193" i="4"/>
  <c r="M193" i="4"/>
  <c r="M191" i="4" s="1"/>
  <c r="L193" i="4"/>
  <c r="K193" i="4"/>
  <c r="J192" i="4"/>
  <c r="J190" i="4"/>
  <c r="N189" i="4"/>
  <c r="M189" i="4"/>
  <c r="F189" i="4" s="1"/>
  <c r="L189" i="4"/>
  <c r="K189" i="4"/>
  <c r="J188" i="4"/>
  <c r="N187" i="4"/>
  <c r="G187" i="4" s="1"/>
  <c r="M187" i="4"/>
  <c r="L187" i="4"/>
  <c r="K187" i="4"/>
  <c r="C160" i="4"/>
  <c r="C159" i="4"/>
  <c r="C158" i="4"/>
  <c r="C157" i="4"/>
  <c r="C156" i="4"/>
  <c r="G155" i="4"/>
  <c r="F155" i="4"/>
  <c r="E155" i="4"/>
  <c r="D155" i="4"/>
  <c r="C154" i="4"/>
  <c r="C153" i="4"/>
  <c r="C152" i="4"/>
  <c r="C151" i="4"/>
  <c r="C150" i="4"/>
  <c r="G149" i="4"/>
  <c r="F149" i="4"/>
  <c r="E149" i="4"/>
  <c r="D149" i="4"/>
  <c r="C147" i="4"/>
  <c r="G146" i="4"/>
  <c r="F146" i="4"/>
  <c r="E146" i="4"/>
  <c r="D146" i="4"/>
  <c r="C145" i="4"/>
  <c r="G144" i="4"/>
  <c r="F144" i="4"/>
  <c r="E144" i="4"/>
  <c r="D144" i="4"/>
  <c r="C143" i="4"/>
  <c r="C142" i="4"/>
  <c r="G141" i="4"/>
  <c r="F141" i="4"/>
  <c r="F140" i="4" s="1"/>
  <c r="E141" i="4"/>
  <c r="E140" i="4" s="1"/>
  <c r="D141" i="4"/>
  <c r="G140" i="4"/>
  <c r="C139" i="4"/>
  <c r="C138" i="4"/>
  <c r="G137" i="4"/>
  <c r="F137" i="4"/>
  <c r="E137" i="4"/>
  <c r="D137" i="4"/>
  <c r="C136" i="4"/>
  <c r="C135" i="4"/>
  <c r="C134" i="4"/>
  <c r="G133" i="4"/>
  <c r="E133" i="4"/>
  <c r="D133" i="4"/>
  <c r="C132" i="4"/>
  <c r="C131" i="4"/>
  <c r="G130" i="4"/>
  <c r="F130" i="4"/>
  <c r="F129" i="4" s="1"/>
  <c r="E130" i="4"/>
  <c r="D130" i="4"/>
  <c r="C128" i="4"/>
  <c r="G127" i="4"/>
  <c r="F127" i="4"/>
  <c r="E127" i="4"/>
  <c r="D127" i="4"/>
  <c r="C126" i="4"/>
  <c r="C125" i="4"/>
  <c r="C124" i="4"/>
  <c r="C123" i="4"/>
  <c r="G122" i="4"/>
  <c r="F122" i="4"/>
  <c r="E122" i="4"/>
  <c r="D122" i="4"/>
  <c r="C121" i="4"/>
  <c r="C120" i="4"/>
  <c r="G119" i="4"/>
  <c r="F119" i="4"/>
  <c r="E119" i="4"/>
  <c r="D119" i="4"/>
  <c r="C116" i="4"/>
  <c r="C115" i="4"/>
  <c r="C114" i="4"/>
  <c r="G113" i="4"/>
  <c r="F113" i="4"/>
  <c r="E113" i="4"/>
  <c r="D113" i="4"/>
  <c r="C112" i="4"/>
  <c r="C110" i="4"/>
  <c r="G109" i="4"/>
  <c r="F109" i="4"/>
  <c r="E109" i="4"/>
  <c r="D109" i="4"/>
  <c r="C108" i="4"/>
  <c r="G107" i="4"/>
  <c r="F107" i="4"/>
  <c r="E107" i="4"/>
  <c r="D107" i="4"/>
  <c r="Q160" i="4"/>
  <c r="Q159" i="4"/>
  <c r="Q158" i="4"/>
  <c r="Q157" i="4"/>
  <c r="Q156" i="4"/>
  <c r="U155" i="4"/>
  <c r="T155" i="4"/>
  <c r="S155" i="4"/>
  <c r="R155" i="4"/>
  <c r="Q154" i="4"/>
  <c r="Q153" i="4"/>
  <c r="Q152" i="4"/>
  <c r="Q151" i="4"/>
  <c r="Q150" i="4"/>
  <c r="U149" i="4"/>
  <c r="T149" i="4"/>
  <c r="S149" i="4"/>
  <c r="R149" i="4"/>
  <c r="Q147" i="4"/>
  <c r="U146" i="4"/>
  <c r="T146" i="4"/>
  <c r="S146" i="4"/>
  <c r="R146" i="4"/>
  <c r="Q145" i="4"/>
  <c r="U144" i="4"/>
  <c r="T144" i="4"/>
  <c r="S144" i="4"/>
  <c r="R144" i="4"/>
  <c r="Q143" i="4"/>
  <c r="Q142" i="4"/>
  <c r="U141" i="4"/>
  <c r="T141" i="4"/>
  <c r="T140" i="4" s="1"/>
  <c r="S141" i="4"/>
  <c r="S140" i="4" s="1"/>
  <c r="R141" i="4"/>
  <c r="Q139" i="4"/>
  <c r="Q138" i="4"/>
  <c r="U137" i="4"/>
  <c r="T137" i="4"/>
  <c r="S137" i="4"/>
  <c r="R137" i="4"/>
  <c r="Q136" i="4"/>
  <c r="Q135" i="4"/>
  <c r="Q134" i="4"/>
  <c r="U133" i="4"/>
  <c r="T133" i="4"/>
  <c r="S133" i="4"/>
  <c r="R133" i="4"/>
  <c r="Q132" i="4"/>
  <c r="Q131" i="4"/>
  <c r="U130" i="4"/>
  <c r="T130" i="4"/>
  <c r="T129" i="4" s="1"/>
  <c r="S130" i="4"/>
  <c r="R130" i="4"/>
  <c r="Q128" i="4"/>
  <c r="U127" i="4"/>
  <c r="T127" i="4"/>
  <c r="S127" i="4"/>
  <c r="R127" i="4"/>
  <c r="Q126" i="4"/>
  <c r="Q125" i="4"/>
  <c r="Q124" i="4"/>
  <c r="Q123" i="4"/>
  <c r="U122" i="4"/>
  <c r="T122" i="4"/>
  <c r="S122" i="4"/>
  <c r="R122" i="4"/>
  <c r="Q121" i="4"/>
  <c r="Q120" i="4"/>
  <c r="U119" i="4"/>
  <c r="T119" i="4"/>
  <c r="S119" i="4"/>
  <c r="R119" i="4"/>
  <c r="Q115" i="4"/>
  <c r="Q114" i="4"/>
  <c r="U113" i="4"/>
  <c r="T113" i="4"/>
  <c r="S113" i="4"/>
  <c r="R113" i="4"/>
  <c r="Q112" i="4"/>
  <c r="Q110" i="4"/>
  <c r="Q108" i="4"/>
  <c r="X160" i="4"/>
  <c r="X159" i="4"/>
  <c r="X158" i="4"/>
  <c r="X157" i="4"/>
  <c r="X156" i="4"/>
  <c r="AB155" i="4"/>
  <c r="AA155" i="4"/>
  <c r="Z155" i="4"/>
  <c r="Y155" i="4"/>
  <c r="X154" i="4"/>
  <c r="X153" i="4"/>
  <c r="X152" i="4"/>
  <c r="X151" i="4"/>
  <c r="X150" i="4"/>
  <c r="AB149" i="4"/>
  <c r="AA149" i="4"/>
  <c r="Z149" i="4"/>
  <c r="Y149" i="4"/>
  <c r="X147" i="4"/>
  <c r="AB146" i="4"/>
  <c r="AA146" i="4"/>
  <c r="Z146" i="4"/>
  <c r="Y146" i="4"/>
  <c r="X145" i="4"/>
  <c r="AB144" i="4"/>
  <c r="AA144" i="4"/>
  <c r="Z144" i="4"/>
  <c r="Y144" i="4"/>
  <c r="X143" i="4"/>
  <c r="X142" i="4"/>
  <c r="AB141" i="4"/>
  <c r="AB140" i="4" s="1"/>
  <c r="AA141" i="4"/>
  <c r="AA140" i="4" s="1"/>
  <c r="Z141" i="4"/>
  <c r="Y141" i="4"/>
  <c r="X139" i="4"/>
  <c r="X138" i="4"/>
  <c r="AB137" i="4"/>
  <c r="AA137" i="4"/>
  <c r="Z137" i="4"/>
  <c r="Y137" i="4"/>
  <c r="X136" i="4"/>
  <c r="X135" i="4"/>
  <c r="X134" i="4"/>
  <c r="AB133" i="4"/>
  <c r="AA133" i="4"/>
  <c r="Z133" i="4"/>
  <c r="Y133" i="4"/>
  <c r="X132" i="4"/>
  <c r="X131" i="4"/>
  <c r="AB130" i="4"/>
  <c r="AA130" i="4"/>
  <c r="Z130" i="4"/>
  <c r="Y130" i="4"/>
  <c r="X128" i="4"/>
  <c r="AB127" i="4"/>
  <c r="AA127" i="4"/>
  <c r="Z127" i="4"/>
  <c r="Y127" i="4"/>
  <c r="X126" i="4"/>
  <c r="X125" i="4"/>
  <c r="X124" i="4"/>
  <c r="X123" i="4"/>
  <c r="AB122" i="4"/>
  <c r="AA122" i="4"/>
  <c r="Z122" i="4"/>
  <c r="Y122" i="4"/>
  <c r="X121" i="4"/>
  <c r="X120" i="4"/>
  <c r="AB119" i="4"/>
  <c r="AA119" i="4"/>
  <c r="Z119" i="4"/>
  <c r="Y119" i="4"/>
  <c r="X116" i="4"/>
  <c r="X115" i="4"/>
  <c r="X114" i="4"/>
  <c r="AB113" i="4"/>
  <c r="AA113" i="4"/>
  <c r="Z113" i="4"/>
  <c r="Y113" i="4"/>
  <c r="X112" i="4"/>
  <c r="X110" i="4"/>
  <c r="AB109" i="4"/>
  <c r="N109" i="4" s="1"/>
  <c r="AA109" i="4"/>
  <c r="Z109" i="4"/>
  <c r="Y109" i="4"/>
  <c r="X108" i="4"/>
  <c r="AB107" i="4"/>
  <c r="AA107" i="4"/>
  <c r="Z107" i="4"/>
  <c r="Y107" i="4"/>
  <c r="X78" i="4"/>
  <c r="X77" i="4"/>
  <c r="X76" i="4"/>
  <c r="X75" i="4"/>
  <c r="X74" i="4"/>
  <c r="AB73" i="4"/>
  <c r="AA73" i="4"/>
  <c r="Z73" i="4"/>
  <c r="Y73" i="4"/>
  <c r="X72" i="4"/>
  <c r="X71" i="4"/>
  <c r="X70" i="4"/>
  <c r="X69" i="4"/>
  <c r="X68" i="4"/>
  <c r="AB67" i="4"/>
  <c r="AA67" i="4"/>
  <c r="Z67" i="4"/>
  <c r="Y67" i="4"/>
  <c r="X65" i="4"/>
  <c r="AB64" i="4"/>
  <c r="AA64" i="4"/>
  <c r="Z64" i="4"/>
  <c r="Y64" i="4"/>
  <c r="X63" i="4"/>
  <c r="AB62" i="4"/>
  <c r="AA62" i="4"/>
  <c r="Z62" i="4"/>
  <c r="Y62" i="4"/>
  <c r="X60" i="4"/>
  <c r="X59" i="4"/>
  <c r="AB58" i="4"/>
  <c r="AA58" i="4"/>
  <c r="AA57" i="4" s="1"/>
  <c r="Z58" i="4"/>
  <c r="Z57" i="4" s="1"/>
  <c r="Y58" i="4"/>
  <c r="AB57" i="4"/>
  <c r="X56" i="4"/>
  <c r="X55" i="4"/>
  <c r="AB54" i="4"/>
  <c r="AA54" i="4"/>
  <c r="Z54" i="4"/>
  <c r="Y54" i="4"/>
  <c r="X53" i="4"/>
  <c r="X52" i="4"/>
  <c r="X51" i="4"/>
  <c r="AB50" i="4"/>
  <c r="AA50" i="4"/>
  <c r="Z50" i="4"/>
  <c r="Y50" i="4"/>
  <c r="X49" i="4"/>
  <c r="X48" i="4"/>
  <c r="AB47" i="4"/>
  <c r="AA47" i="4"/>
  <c r="Z47" i="4"/>
  <c r="Y47" i="4"/>
  <c r="X45" i="4"/>
  <c r="AB44" i="4"/>
  <c r="AA44" i="4"/>
  <c r="Z44" i="4"/>
  <c r="Y44" i="4"/>
  <c r="X43" i="4"/>
  <c r="X42" i="4"/>
  <c r="X41" i="4"/>
  <c r="X40" i="4"/>
  <c r="AB39" i="4"/>
  <c r="AA39" i="4"/>
  <c r="Z39" i="4"/>
  <c r="Y39" i="4"/>
  <c r="X38" i="4"/>
  <c r="X37" i="4"/>
  <c r="AB36" i="4"/>
  <c r="AA36" i="4"/>
  <c r="Z36" i="4"/>
  <c r="Y36" i="4"/>
  <c r="X33" i="4"/>
  <c r="X31" i="4"/>
  <c r="AB30" i="4"/>
  <c r="AA30" i="4"/>
  <c r="Z30" i="4"/>
  <c r="Y30" i="4"/>
  <c r="X29" i="4"/>
  <c r="X27" i="4"/>
  <c r="AB26" i="4"/>
  <c r="AA26" i="4"/>
  <c r="Z26" i="4"/>
  <c r="Y26" i="4"/>
  <c r="X25" i="4"/>
  <c r="AB24" i="4"/>
  <c r="AA24" i="4"/>
  <c r="Z24" i="4"/>
  <c r="Y24" i="4"/>
  <c r="Q27" i="4"/>
  <c r="Q29" i="4"/>
  <c r="Q25" i="4"/>
  <c r="N440" i="4"/>
  <c r="M440" i="4"/>
  <c r="L440" i="4"/>
  <c r="K440" i="4"/>
  <c r="J439" i="4"/>
  <c r="J438" i="4"/>
  <c r="G440" i="4"/>
  <c r="F440" i="4"/>
  <c r="E440" i="4"/>
  <c r="D440" i="4"/>
  <c r="C439" i="4"/>
  <c r="C438" i="4"/>
  <c r="K75" i="4" l="1"/>
  <c r="D75" i="4" s="1"/>
  <c r="M78" i="4"/>
  <c r="K78" i="4"/>
  <c r="D78" i="4" s="1"/>
  <c r="N78" i="4"/>
  <c r="N74" i="4"/>
  <c r="G74" i="4" s="1"/>
  <c r="N43" i="4"/>
  <c r="K71" i="4"/>
  <c r="K33" i="4"/>
  <c r="D33" i="4" s="1"/>
  <c r="N29" i="4"/>
  <c r="K29" i="4"/>
  <c r="D29" i="4" s="1"/>
  <c r="L69" i="4"/>
  <c r="E69" i="4" s="1"/>
  <c r="K191" i="4"/>
  <c r="N33" i="4"/>
  <c r="G33" i="4" s="1"/>
  <c r="J440" i="4"/>
  <c r="L191" i="4"/>
  <c r="L78" i="4"/>
  <c r="E78" i="4" s="1"/>
  <c r="L75" i="4"/>
  <c r="E75" i="4" s="1"/>
  <c r="L71" i="4"/>
  <c r="E71" i="4" s="1"/>
  <c r="L68" i="4"/>
  <c r="E68" i="4" s="1"/>
  <c r="N32" i="4"/>
  <c r="G32" i="4" s="1"/>
  <c r="M32" i="4"/>
  <c r="F32" i="4" s="1"/>
  <c r="K31" i="4"/>
  <c r="J31" i="4" s="1"/>
  <c r="N191" i="4"/>
  <c r="L76" i="4"/>
  <c r="E76" i="4" s="1"/>
  <c r="L72" i="4"/>
  <c r="E72" i="4" s="1"/>
  <c r="L32" i="4"/>
  <c r="E32" i="4" s="1"/>
  <c r="F76" i="4"/>
  <c r="M76" i="4"/>
  <c r="M69" i="4"/>
  <c r="F69" i="4" s="1"/>
  <c r="F77" i="4"/>
  <c r="M77" i="4"/>
  <c r="K76" i="4"/>
  <c r="M74" i="4"/>
  <c r="F74" i="4" s="1"/>
  <c r="K72" i="4"/>
  <c r="M70" i="4"/>
  <c r="F70" i="4" s="1"/>
  <c r="K69" i="4"/>
  <c r="D69" i="4" s="1"/>
  <c r="M65" i="4"/>
  <c r="F65" i="4" s="1"/>
  <c r="M53" i="4"/>
  <c r="F53" i="4" s="1"/>
  <c r="M49" i="4"/>
  <c r="F49" i="4" s="1"/>
  <c r="K48" i="4"/>
  <c r="D48" i="4" s="1"/>
  <c r="M43" i="4"/>
  <c r="F43" i="4" s="1"/>
  <c r="K42" i="4"/>
  <c r="D42" i="4" s="1"/>
  <c r="K38" i="4"/>
  <c r="D38" i="4" s="1"/>
  <c r="K32" i="4"/>
  <c r="D32" i="4" s="1"/>
  <c r="M29" i="4"/>
  <c r="F29" i="4" s="1"/>
  <c r="K27" i="4"/>
  <c r="K26" i="4" s="1"/>
  <c r="M72" i="4"/>
  <c r="F72" i="4" s="1"/>
  <c r="M42" i="4"/>
  <c r="F42" i="4" s="1"/>
  <c r="L77" i="4"/>
  <c r="E77" i="4" s="1"/>
  <c r="N75" i="4"/>
  <c r="G75" i="4" s="1"/>
  <c r="L70" i="4"/>
  <c r="E70" i="4" s="1"/>
  <c r="L29" i="4"/>
  <c r="E29" i="4" s="1"/>
  <c r="C197" i="4"/>
  <c r="L34" i="4"/>
  <c r="E34" i="4" s="1"/>
  <c r="F75" i="4"/>
  <c r="M75" i="4"/>
  <c r="M71" i="4"/>
  <c r="F71" i="4" s="1"/>
  <c r="M68" i="4"/>
  <c r="F68" i="4" s="1"/>
  <c r="L33" i="4"/>
  <c r="E33" i="4" s="1"/>
  <c r="M33" i="4"/>
  <c r="F33" i="4" s="1"/>
  <c r="D35" i="4"/>
  <c r="C35" i="4" s="1"/>
  <c r="J35" i="4"/>
  <c r="S111" i="4"/>
  <c r="Q226" i="4"/>
  <c r="D271" i="4"/>
  <c r="K289" i="4"/>
  <c r="R129" i="4"/>
  <c r="Q146" i="4"/>
  <c r="C155" i="4"/>
  <c r="AB228" i="4"/>
  <c r="AA46" i="4"/>
  <c r="L228" i="4"/>
  <c r="AA228" i="4"/>
  <c r="N308" i="4"/>
  <c r="X50" i="4"/>
  <c r="E193" i="4"/>
  <c r="L141" i="4"/>
  <c r="E148" i="4"/>
  <c r="X58" i="4"/>
  <c r="C107" i="4"/>
  <c r="G76" i="4"/>
  <c r="C227" i="4"/>
  <c r="N52" i="4"/>
  <c r="G52" i="4" s="1"/>
  <c r="G42" i="4"/>
  <c r="N41" i="4"/>
  <c r="J41" i="4" s="1"/>
  <c r="N37" i="4"/>
  <c r="G37" i="4" s="1"/>
  <c r="J61" i="4"/>
  <c r="D61" i="4"/>
  <c r="C61" i="4" s="1"/>
  <c r="AA129" i="4"/>
  <c r="M129" i="4" s="1"/>
  <c r="L127" i="4"/>
  <c r="K155" i="4"/>
  <c r="M209" i="4"/>
  <c r="F226" i="4"/>
  <c r="J229" i="4"/>
  <c r="N228" i="4"/>
  <c r="E308" i="4"/>
  <c r="D466" i="4"/>
  <c r="C486" i="4"/>
  <c r="J160" i="4"/>
  <c r="J158" i="4"/>
  <c r="J147" i="4"/>
  <c r="J145" i="4"/>
  <c r="J139" i="4"/>
  <c r="J138" i="4"/>
  <c r="J136" i="4"/>
  <c r="J134" i="4"/>
  <c r="J128" i="4"/>
  <c r="K144" i="4"/>
  <c r="Z66" i="4"/>
  <c r="X146" i="4"/>
  <c r="M119" i="4"/>
  <c r="U148" i="4"/>
  <c r="G229" i="4"/>
  <c r="E187" i="4"/>
  <c r="U228" i="4"/>
  <c r="X224" i="4"/>
  <c r="Z228" i="4"/>
  <c r="G308" i="4"/>
  <c r="E485" i="4"/>
  <c r="F466" i="4"/>
  <c r="G485" i="4"/>
  <c r="D129" i="4"/>
  <c r="E111" i="4"/>
  <c r="K40" i="4"/>
  <c r="D40" i="4" s="1"/>
  <c r="K37" i="4"/>
  <c r="D37" i="4" s="1"/>
  <c r="C200" i="4"/>
  <c r="E42" i="4"/>
  <c r="L40" i="4"/>
  <c r="E40" i="4" s="1"/>
  <c r="M448" i="4"/>
  <c r="F207" i="4"/>
  <c r="G448" i="4"/>
  <c r="C239" i="4"/>
  <c r="C238" i="4"/>
  <c r="C234" i="4"/>
  <c r="C233" i="4"/>
  <c r="C232" i="4"/>
  <c r="C230" i="4"/>
  <c r="C216" i="4"/>
  <c r="C204" i="4"/>
  <c r="C203" i="4"/>
  <c r="C201" i="4"/>
  <c r="C196" i="4"/>
  <c r="C195" i="4"/>
  <c r="C192" i="4"/>
  <c r="C190" i="4"/>
  <c r="C188" i="4"/>
  <c r="M40" i="4"/>
  <c r="F40" i="4" s="1"/>
  <c r="E210" i="4"/>
  <c r="X64" i="4"/>
  <c r="L122" i="4"/>
  <c r="F202" i="4"/>
  <c r="G224" i="4"/>
  <c r="J279" i="4"/>
  <c r="D448" i="4"/>
  <c r="K122" i="4"/>
  <c r="M140" i="4"/>
  <c r="C119" i="4"/>
  <c r="C146" i="4"/>
  <c r="G199" i="4"/>
  <c r="G34" i="4" s="1"/>
  <c r="E207" i="4"/>
  <c r="D226" i="4"/>
  <c r="Q199" i="4"/>
  <c r="Q224" i="4"/>
  <c r="X187" i="4"/>
  <c r="X207" i="4"/>
  <c r="M271" i="4"/>
  <c r="L271" i="4"/>
  <c r="J306" i="4"/>
  <c r="C459" i="4"/>
  <c r="E466" i="4"/>
  <c r="C481" i="4"/>
  <c r="L448" i="4"/>
  <c r="K448" i="4"/>
  <c r="J483" i="4"/>
  <c r="L59" i="4"/>
  <c r="E59" i="4" s="1"/>
  <c r="L52" i="4"/>
  <c r="E52" i="4" s="1"/>
  <c r="S148" i="4"/>
  <c r="C467" i="4"/>
  <c r="C483" i="4"/>
  <c r="X24" i="4"/>
  <c r="AB46" i="4"/>
  <c r="Z46" i="4"/>
  <c r="N113" i="4"/>
  <c r="M127" i="4"/>
  <c r="U129" i="4"/>
  <c r="M137" i="4"/>
  <c r="M144" i="4"/>
  <c r="N149" i="4"/>
  <c r="G129" i="4"/>
  <c r="J226" i="4"/>
  <c r="G226" i="4"/>
  <c r="E229" i="4"/>
  <c r="R191" i="4"/>
  <c r="E271" i="4"/>
  <c r="C287" i="4"/>
  <c r="F308" i="4"/>
  <c r="J267" i="4"/>
  <c r="J282" i="4"/>
  <c r="M289" i="4"/>
  <c r="J293" i="4"/>
  <c r="M308" i="4"/>
  <c r="C444" i="4"/>
  <c r="E448" i="4"/>
  <c r="N448" i="4"/>
  <c r="M466" i="4"/>
  <c r="G72" i="4"/>
  <c r="G71" i="4"/>
  <c r="G70" i="4"/>
  <c r="G69" i="4"/>
  <c r="G68" i="4"/>
  <c r="N65" i="4"/>
  <c r="G65" i="4" s="1"/>
  <c r="N63" i="4"/>
  <c r="G63" i="4" s="1"/>
  <c r="N53" i="4"/>
  <c r="G53" i="4" s="1"/>
  <c r="N49" i="4"/>
  <c r="G49" i="4" s="1"/>
  <c r="N48" i="4"/>
  <c r="G48" i="4" s="1"/>
  <c r="N40" i="4"/>
  <c r="G40" i="4" s="1"/>
  <c r="G29" i="4"/>
  <c r="N27" i="4"/>
  <c r="N26" i="4" s="1"/>
  <c r="N25" i="4"/>
  <c r="G25" i="4" s="1"/>
  <c r="M52" i="4"/>
  <c r="F52" i="4" s="1"/>
  <c r="C205" i="4"/>
  <c r="Y129" i="4"/>
  <c r="K129" i="4" s="1"/>
  <c r="D43" i="4"/>
  <c r="K52" i="4"/>
  <c r="D52" i="4" s="1"/>
  <c r="Z28" i="4"/>
  <c r="X229" i="4"/>
  <c r="N55" i="4"/>
  <c r="G55" i="4" s="1"/>
  <c r="D210" i="4"/>
  <c r="C211" i="4"/>
  <c r="F111" i="4"/>
  <c r="N56" i="4"/>
  <c r="G56" i="4" s="1"/>
  <c r="AB209" i="4"/>
  <c r="G217" i="4"/>
  <c r="U209" i="4"/>
  <c r="T209" i="4"/>
  <c r="D202" i="4"/>
  <c r="M59" i="4"/>
  <c r="F59" i="4" s="1"/>
  <c r="C215" i="4"/>
  <c r="Z111" i="4"/>
  <c r="M27" i="4"/>
  <c r="M26" i="4" s="1"/>
  <c r="L27" i="4"/>
  <c r="L26" i="4" s="1"/>
  <c r="L25" i="4"/>
  <c r="E25" i="4" s="1"/>
  <c r="E235" i="4"/>
  <c r="K60" i="4"/>
  <c r="D60" i="4" s="1"/>
  <c r="N59" i="4"/>
  <c r="G59" i="4" s="1"/>
  <c r="C222" i="4"/>
  <c r="F289" i="4"/>
  <c r="G221" i="4"/>
  <c r="S209" i="4"/>
  <c r="L60" i="4"/>
  <c r="E60" i="4" s="1"/>
  <c r="N60" i="4"/>
  <c r="G60" i="4" s="1"/>
  <c r="N220" i="4"/>
  <c r="G220" i="4" s="1"/>
  <c r="J224" i="4"/>
  <c r="E224" i="4"/>
  <c r="K146" i="4"/>
  <c r="X36" i="4"/>
  <c r="X47" i="4"/>
  <c r="X73" i="4"/>
  <c r="X119" i="4"/>
  <c r="X130" i="4"/>
  <c r="X137" i="4"/>
  <c r="X155" i="4"/>
  <c r="Q113" i="4"/>
  <c r="K113" i="4"/>
  <c r="L119" i="4"/>
  <c r="U111" i="4"/>
  <c r="N122" i="4"/>
  <c r="N127" i="4"/>
  <c r="K130" i="4"/>
  <c r="M133" i="4"/>
  <c r="N137" i="4"/>
  <c r="N144" i="4"/>
  <c r="L146" i="4"/>
  <c r="T148" i="4"/>
  <c r="M149" i="4"/>
  <c r="L155" i="4"/>
  <c r="C113" i="4"/>
  <c r="G111" i="4"/>
  <c r="C144" i="4"/>
  <c r="F148" i="4"/>
  <c r="J187" i="4"/>
  <c r="D187" i="4"/>
  <c r="G189" i="4"/>
  <c r="J199" i="4"/>
  <c r="F224" i="4"/>
  <c r="Q189" i="4"/>
  <c r="S191" i="4"/>
  <c r="T191" i="4"/>
  <c r="E202" i="4"/>
  <c r="F235" i="4"/>
  <c r="X189" i="4"/>
  <c r="AA191" i="4"/>
  <c r="Z191" i="4"/>
  <c r="F213" i="4"/>
  <c r="X235" i="4"/>
  <c r="F271" i="4"/>
  <c r="G289" i="4"/>
  <c r="E289" i="4"/>
  <c r="J269" i="4"/>
  <c r="J273" i="4"/>
  <c r="N289" i="4"/>
  <c r="C464" i="4"/>
  <c r="C474" i="4"/>
  <c r="N466" i="4"/>
  <c r="D77" i="4"/>
  <c r="D76" i="4"/>
  <c r="J157" i="4"/>
  <c r="D74" i="4"/>
  <c r="J156" i="4"/>
  <c r="J154" i="4"/>
  <c r="D71" i="4"/>
  <c r="D70" i="4"/>
  <c r="J150" i="4"/>
  <c r="J142" i="4"/>
  <c r="K59" i="4"/>
  <c r="D59" i="4" s="1"/>
  <c r="F25" i="4"/>
  <c r="J153" i="4"/>
  <c r="J124" i="4"/>
  <c r="C225" i="4"/>
  <c r="Q119" i="4"/>
  <c r="K119" i="4"/>
  <c r="K63" i="4"/>
  <c r="D63" i="4" s="1"/>
  <c r="Y46" i="4"/>
  <c r="X67" i="4"/>
  <c r="AB66" i="4"/>
  <c r="X149" i="4"/>
  <c r="AB148" i="4"/>
  <c r="R111" i="4"/>
  <c r="L113" i="4"/>
  <c r="Q127" i="4"/>
  <c r="K127" i="4"/>
  <c r="Q130" i="4"/>
  <c r="N133" i="4"/>
  <c r="Q137" i="4"/>
  <c r="M146" i="4"/>
  <c r="M155" i="4"/>
  <c r="D111" i="4"/>
  <c r="C127" i="4"/>
  <c r="E129" i="4"/>
  <c r="C137" i="4"/>
  <c r="C141" i="4"/>
  <c r="J189" i="4"/>
  <c r="J193" i="4"/>
  <c r="E226" i="4"/>
  <c r="F229" i="4"/>
  <c r="Q187" i="4"/>
  <c r="Q207" i="4"/>
  <c r="Q229" i="4"/>
  <c r="G193" i="4"/>
  <c r="X199" i="4"/>
  <c r="X226" i="4"/>
  <c r="C267" i="4"/>
  <c r="C279" i="4"/>
  <c r="C304" i="4"/>
  <c r="C306" i="4"/>
  <c r="C309" i="4"/>
  <c r="K271" i="4"/>
  <c r="N271" i="4"/>
  <c r="J271" i="4" s="1"/>
  <c r="J309" i="4"/>
  <c r="C456" i="4"/>
  <c r="C470" i="4"/>
  <c r="C478" i="4"/>
  <c r="J444" i="4"/>
  <c r="J456" i="4"/>
  <c r="J467" i="4"/>
  <c r="J481" i="4"/>
  <c r="K137" i="4"/>
  <c r="D199" i="4"/>
  <c r="D68" i="4"/>
  <c r="N209" i="4"/>
  <c r="G210" i="4"/>
  <c r="C440" i="4"/>
  <c r="X26" i="4"/>
  <c r="X44" i="4"/>
  <c r="X54" i="4"/>
  <c r="X62" i="4"/>
  <c r="AB111" i="4"/>
  <c r="M122" i="4"/>
  <c r="X127" i="4"/>
  <c r="AB129" i="4"/>
  <c r="N129" i="4" s="1"/>
  <c r="X144" i="4"/>
  <c r="L149" i="4"/>
  <c r="M109" i="4"/>
  <c r="T111" i="4"/>
  <c r="T161" i="4" s="1"/>
  <c r="N119" i="4"/>
  <c r="M130" i="4"/>
  <c r="K133" i="4"/>
  <c r="L137" i="4"/>
  <c r="Q144" i="4"/>
  <c r="L144" i="4"/>
  <c r="J144" i="4" s="1"/>
  <c r="N146" i="4"/>
  <c r="Q149" i="4"/>
  <c r="K149" i="4"/>
  <c r="N155" i="4"/>
  <c r="C109" i="4"/>
  <c r="F187" i="4"/>
  <c r="E189" i="4"/>
  <c r="F199" i="4"/>
  <c r="F34" i="4" s="1"/>
  <c r="F210" i="4"/>
  <c r="D224" i="4"/>
  <c r="Q202" i="4"/>
  <c r="C269" i="4"/>
  <c r="C273" i="4"/>
  <c r="G271" i="4"/>
  <c r="C315" i="4"/>
  <c r="J287" i="4"/>
  <c r="L289" i="4"/>
  <c r="J297" i="4"/>
  <c r="J301" i="4"/>
  <c r="J315" i="4"/>
  <c r="C446" i="4"/>
  <c r="F448" i="4"/>
  <c r="G466" i="4"/>
  <c r="C466" i="4" s="1"/>
  <c r="J446" i="4"/>
  <c r="J450" i="4"/>
  <c r="J474" i="4"/>
  <c r="J478" i="4"/>
  <c r="N130" i="4"/>
  <c r="M113" i="4"/>
  <c r="K51" i="4"/>
  <c r="D51" i="4" s="1"/>
  <c r="C212" i="4"/>
  <c r="D189" i="4"/>
  <c r="K65" i="4"/>
  <c r="D65" i="4" s="1"/>
  <c r="K53" i="4"/>
  <c r="D53" i="4" s="1"/>
  <c r="J486" i="4"/>
  <c r="N485" i="4"/>
  <c r="J159" i="4"/>
  <c r="J152" i="4"/>
  <c r="J123" i="4"/>
  <c r="J116" i="4"/>
  <c r="G78" i="4"/>
  <c r="C219" i="4"/>
  <c r="M55" i="4"/>
  <c r="F55" i="4" s="1"/>
  <c r="L45" i="4"/>
  <c r="E45" i="4" s="1"/>
  <c r="J151" i="4"/>
  <c r="L49" i="4"/>
  <c r="E49" i="4" s="1"/>
  <c r="J131" i="4"/>
  <c r="J121" i="4"/>
  <c r="J115" i="4"/>
  <c r="F78" i="4"/>
  <c r="L56" i="4"/>
  <c r="E56" i="4" s="1"/>
  <c r="L55" i="4"/>
  <c r="E55" i="4" s="1"/>
  <c r="M51" i="4"/>
  <c r="F51" i="4" s="1"/>
  <c r="K45" i="4"/>
  <c r="D45" i="4" s="1"/>
  <c r="D72" i="4"/>
  <c r="M485" i="4"/>
  <c r="L485" i="4"/>
  <c r="J135" i="4"/>
  <c r="J125" i="4"/>
  <c r="J120" i="4"/>
  <c r="J114" i="4"/>
  <c r="C237" i="4"/>
  <c r="C236" i="4"/>
  <c r="K56" i="4"/>
  <c r="D56" i="4" s="1"/>
  <c r="K55" i="4"/>
  <c r="D55" i="4" s="1"/>
  <c r="L51" i="4"/>
  <c r="E51" i="4" s="1"/>
  <c r="N45" i="4"/>
  <c r="G45" i="4" s="1"/>
  <c r="G43" i="4"/>
  <c r="G41" i="4"/>
  <c r="C41" i="4" s="1"/>
  <c r="E31" i="4"/>
  <c r="M60" i="4"/>
  <c r="F60" i="4" s="1"/>
  <c r="G148" i="4"/>
  <c r="F217" i="4"/>
  <c r="Q217" i="4"/>
  <c r="E74" i="4"/>
  <c r="S228" i="4"/>
  <c r="X213" i="4"/>
  <c r="E43" i="4"/>
  <c r="Z148" i="4"/>
  <c r="X221" i="4"/>
  <c r="F221" i="4"/>
  <c r="C149" i="4"/>
  <c r="C133" i="4"/>
  <c r="J132" i="4"/>
  <c r="Y111" i="4"/>
  <c r="J470" i="4"/>
  <c r="AA28" i="4"/>
  <c r="J464" i="4"/>
  <c r="C492" i="4"/>
  <c r="C293" i="4"/>
  <c r="D289" i="4"/>
  <c r="J235" i="4"/>
  <c r="M45" i="4"/>
  <c r="F45" i="4" s="1"/>
  <c r="G235" i="4"/>
  <c r="D229" i="4"/>
  <c r="E217" i="4"/>
  <c r="M56" i="4"/>
  <c r="F56" i="4" s="1"/>
  <c r="Z209" i="4"/>
  <c r="Y209" i="4"/>
  <c r="AA209" i="4"/>
  <c r="Z140" i="4"/>
  <c r="L140" i="4" s="1"/>
  <c r="N141" i="4"/>
  <c r="AA111" i="4"/>
  <c r="U140" i="4"/>
  <c r="N140" i="4" s="1"/>
  <c r="Q141" i="4"/>
  <c r="M141" i="4"/>
  <c r="Q133" i="4"/>
  <c r="L133" i="4"/>
  <c r="L48" i="4"/>
  <c r="E48" i="4" s="1"/>
  <c r="J492" i="4"/>
  <c r="L466" i="4"/>
  <c r="K466" i="4"/>
  <c r="G38" i="4"/>
  <c r="C38" i="4" s="1"/>
  <c r="G31" i="4"/>
  <c r="J304" i="4"/>
  <c r="L321" i="4"/>
  <c r="C301" i="4"/>
  <c r="C297" i="4"/>
  <c r="D213" i="4"/>
  <c r="D235" i="4"/>
  <c r="X217" i="4"/>
  <c r="AB191" i="4"/>
  <c r="X193" i="4"/>
  <c r="D193" i="4"/>
  <c r="Q235" i="4"/>
  <c r="C231" i="4"/>
  <c r="F220" i="4"/>
  <c r="E221" i="4"/>
  <c r="Q221" i="4"/>
  <c r="C218" i="4"/>
  <c r="E213" i="4"/>
  <c r="Q213" i="4"/>
  <c r="R209" i="4"/>
  <c r="U191" i="4"/>
  <c r="C194" i="4"/>
  <c r="F193" i="4"/>
  <c r="F31" i="4"/>
  <c r="C240" i="4"/>
  <c r="C223" i="4"/>
  <c r="J221" i="4"/>
  <c r="L220" i="4"/>
  <c r="E220" i="4" s="1"/>
  <c r="D221" i="4"/>
  <c r="J217" i="4"/>
  <c r="D217" i="4"/>
  <c r="K209" i="4"/>
  <c r="L209" i="4"/>
  <c r="J213" i="4"/>
  <c r="C214" i="4"/>
  <c r="J207" i="4"/>
  <c r="C208" i="4"/>
  <c r="D207" i="4"/>
  <c r="G202" i="4"/>
  <c r="C206" i="4"/>
  <c r="X141" i="4"/>
  <c r="K141" i="4"/>
  <c r="Z129" i="4"/>
  <c r="X133" i="4"/>
  <c r="X122" i="4"/>
  <c r="J126" i="4"/>
  <c r="L109" i="4"/>
  <c r="X109" i="4"/>
  <c r="L107" i="4"/>
  <c r="M107" i="4"/>
  <c r="J108" i="4"/>
  <c r="X107" i="4"/>
  <c r="N107" i="4"/>
  <c r="K107" i="4"/>
  <c r="Q155" i="4"/>
  <c r="J143" i="4"/>
  <c r="S129" i="4"/>
  <c r="L130" i="4"/>
  <c r="J112" i="4"/>
  <c r="J110" i="4"/>
  <c r="Q109" i="4"/>
  <c r="K109" i="4"/>
  <c r="Q107" i="4"/>
  <c r="C130" i="4"/>
  <c r="C122" i="4"/>
  <c r="X39" i="4"/>
  <c r="AB28" i="4"/>
  <c r="AB79" i="4" s="1"/>
  <c r="Y28" i="4"/>
  <c r="J38" i="4"/>
  <c r="J72" i="4"/>
  <c r="J459" i="4"/>
  <c r="K477" i="4"/>
  <c r="J477" i="4" s="1"/>
  <c r="K485" i="4"/>
  <c r="G498" i="4"/>
  <c r="C450" i="4"/>
  <c r="F485" i="4"/>
  <c r="D477" i="4"/>
  <c r="C477" i="4" s="1"/>
  <c r="D485" i="4"/>
  <c r="N321" i="4"/>
  <c r="J290" i="4"/>
  <c r="K300" i="4"/>
  <c r="J300" i="4" s="1"/>
  <c r="K308" i="4"/>
  <c r="C282" i="4"/>
  <c r="C290" i="4"/>
  <c r="D300" i="4"/>
  <c r="C300" i="4" s="1"/>
  <c r="D308" i="4"/>
  <c r="Y191" i="4"/>
  <c r="X202" i="4"/>
  <c r="X210" i="4"/>
  <c r="Y220" i="4"/>
  <c r="X220" i="4" s="1"/>
  <c r="Y228" i="4"/>
  <c r="Q210" i="4"/>
  <c r="Q193" i="4"/>
  <c r="T228" i="4"/>
  <c r="R220" i="4"/>
  <c r="Q220" i="4" s="1"/>
  <c r="R228" i="4"/>
  <c r="J202" i="4"/>
  <c r="M228" i="4"/>
  <c r="J210" i="4"/>
  <c r="K220" i="4"/>
  <c r="K228" i="4"/>
  <c r="D140" i="4"/>
  <c r="C140" i="4" s="1"/>
  <c r="D148" i="4"/>
  <c r="Q122" i="4"/>
  <c r="R140" i="4"/>
  <c r="R148" i="4"/>
  <c r="X113" i="4"/>
  <c r="AA148" i="4"/>
  <c r="Y140" i="4"/>
  <c r="Y148" i="4"/>
  <c r="AA66" i="4"/>
  <c r="X30" i="4"/>
  <c r="Y57" i="4"/>
  <c r="X57" i="4" s="1"/>
  <c r="Y66" i="4"/>
  <c r="R64" i="4"/>
  <c r="T64" i="4"/>
  <c r="L62" i="4"/>
  <c r="E62" i="4" s="1"/>
  <c r="T62" i="4"/>
  <c r="U62" i="4"/>
  <c r="N62" i="4" s="1"/>
  <c r="G62" i="4" s="1"/>
  <c r="S26" i="4"/>
  <c r="T26" i="4"/>
  <c r="M73" i="4" l="1"/>
  <c r="N73" i="4"/>
  <c r="E228" i="4"/>
  <c r="L66" i="4" s="1"/>
  <c r="Z241" i="4"/>
  <c r="L73" i="4"/>
  <c r="C53" i="4"/>
  <c r="L111" i="4"/>
  <c r="J32" i="4"/>
  <c r="D27" i="4"/>
  <c r="L30" i="4"/>
  <c r="K73" i="4"/>
  <c r="J73" i="4" s="1"/>
  <c r="G228" i="4"/>
  <c r="N30" i="4"/>
  <c r="M30" i="4"/>
  <c r="K30" i="4"/>
  <c r="D31" i="4"/>
  <c r="S161" i="4"/>
  <c r="C75" i="4"/>
  <c r="C72" i="4"/>
  <c r="C32" i="4"/>
  <c r="L148" i="4"/>
  <c r="N148" i="4"/>
  <c r="F498" i="4"/>
  <c r="U161" i="4"/>
  <c r="C74" i="4"/>
  <c r="C70" i="4"/>
  <c r="D34" i="4"/>
  <c r="C34" i="4" s="1"/>
  <c r="J34" i="4"/>
  <c r="C42" i="4"/>
  <c r="C76" i="4"/>
  <c r="C48" i="4"/>
  <c r="C71" i="4"/>
  <c r="J76" i="4"/>
  <c r="F161" i="4"/>
  <c r="J289" i="4"/>
  <c r="M321" i="4"/>
  <c r="E498" i="4"/>
  <c r="J33" i="4"/>
  <c r="C33" i="4"/>
  <c r="J448" i="4"/>
  <c r="C37" i="4"/>
  <c r="J68" i="4"/>
  <c r="C68" i="4"/>
  <c r="J37" i="4"/>
  <c r="J42" i="4"/>
  <c r="G27" i="4"/>
  <c r="X191" i="4"/>
  <c r="N498" i="4"/>
  <c r="C189" i="4"/>
  <c r="C226" i="4"/>
  <c r="E321" i="4"/>
  <c r="Z79" i="4"/>
  <c r="M62" i="4"/>
  <c r="F62" i="4" s="1"/>
  <c r="J70" i="4"/>
  <c r="M111" i="4"/>
  <c r="M498" i="4"/>
  <c r="C448" i="4"/>
  <c r="C224" i="4"/>
  <c r="J127" i="4"/>
  <c r="X46" i="4"/>
  <c r="J155" i="4"/>
  <c r="C49" i="4"/>
  <c r="G161" i="4"/>
  <c r="C129" i="4"/>
  <c r="C65" i="4"/>
  <c r="J122" i="4"/>
  <c r="C40" i="4"/>
  <c r="J119" i="4"/>
  <c r="J137" i="4"/>
  <c r="J40" i="4"/>
  <c r="C199" i="4"/>
  <c r="AB161" i="4"/>
  <c r="Q111" i="4"/>
  <c r="F321" i="4"/>
  <c r="X129" i="4"/>
  <c r="J133" i="4"/>
  <c r="U241" i="4"/>
  <c r="F191" i="4"/>
  <c r="J65" i="4"/>
  <c r="J53" i="4"/>
  <c r="C63" i="4"/>
  <c r="C210" i="4"/>
  <c r="E191" i="4"/>
  <c r="AB241" i="4"/>
  <c r="G321" i="4"/>
  <c r="N241" i="4"/>
  <c r="C289" i="4"/>
  <c r="G209" i="4"/>
  <c r="J63" i="4"/>
  <c r="C55" i="4"/>
  <c r="C202" i="4"/>
  <c r="C59" i="4"/>
  <c r="C56" i="4"/>
  <c r="M241" i="4"/>
  <c r="F27" i="4"/>
  <c r="J27" i="4"/>
  <c r="E27" i="4"/>
  <c r="N111" i="4"/>
  <c r="AA161" i="4"/>
  <c r="M161" i="4" s="1"/>
  <c r="J51" i="4"/>
  <c r="J77" i="4"/>
  <c r="G77" i="4"/>
  <c r="C77" i="4" s="1"/>
  <c r="J74" i="4"/>
  <c r="J71" i="4"/>
  <c r="J59" i="4"/>
  <c r="L498" i="4"/>
  <c r="J55" i="4"/>
  <c r="Q209" i="4"/>
  <c r="S241" i="4"/>
  <c r="E161" i="4"/>
  <c r="J49" i="4"/>
  <c r="C111" i="4"/>
  <c r="C69" i="4"/>
  <c r="K148" i="4"/>
  <c r="K66" i="4" s="1"/>
  <c r="J78" i="4"/>
  <c r="C25" i="4"/>
  <c r="J107" i="4"/>
  <c r="C193" i="4"/>
  <c r="J149" i="4"/>
  <c r="J113" i="4"/>
  <c r="X140" i="4"/>
  <c r="D26" i="4"/>
  <c r="K62" i="4"/>
  <c r="Q62" i="4"/>
  <c r="J191" i="4"/>
  <c r="C271" i="4"/>
  <c r="J45" i="4"/>
  <c r="J109" i="4"/>
  <c r="J130" i="4"/>
  <c r="L241" i="4"/>
  <c r="Q191" i="4"/>
  <c r="J75" i="4"/>
  <c r="J146" i="4"/>
  <c r="J69" i="4"/>
  <c r="D191" i="4"/>
  <c r="C52" i="4"/>
  <c r="C187" i="4"/>
  <c r="M148" i="4"/>
  <c r="X209" i="4"/>
  <c r="J43" i="4"/>
  <c r="Z161" i="4"/>
  <c r="J52" i="4"/>
  <c r="X111" i="4"/>
  <c r="K111" i="4"/>
  <c r="C43" i="4"/>
  <c r="C45" i="4"/>
  <c r="J466" i="4"/>
  <c r="AA79" i="4"/>
  <c r="C78" i="4"/>
  <c r="J56" i="4"/>
  <c r="C213" i="4"/>
  <c r="G191" i="4"/>
  <c r="T241" i="4"/>
  <c r="F228" i="4"/>
  <c r="M66" i="4" s="1"/>
  <c r="C229" i="4"/>
  <c r="C235" i="4"/>
  <c r="AA241" i="4"/>
  <c r="F209" i="4"/>
  <c r="E209" i="4"/>
  <c r="C51" i="4"/>
  <c r="J48" i="4"/>
  <c r="L129" i="4"/>
  <c r="J129" i="4" s="1"/>
  <c r="J141" i="4"/>
  <c r="X28" i="4"/>
  <c r="K64" i="4"/>
  <c r="D64" i="4" s="1"/>
  <c r="L64" i="4"/>
  <c r="E64" i="4" s="1"/>
  <c r="M64" i="4"/>
  <c r="F64" i="4" s="1"/>
  <c r="E26" i="4"/>
  <c r="F26" i="4"/>
  <c r="C31" i="4"/>
  <c r="C60" i="4"/>
  <c r="C221" i="4"/>
  <c r="D228" i="4"/>
  <c r="D209" i="4"/>
  <c r="J220" i="4"/>
  <c r="D220" i="4"/>
  <c r="C220" i="4" s="1"/>
  <c r="J209" i="4"/>
  <c r="C217" i="4"/>
  <c r="C207" i="4"/>
  <c r="C29" i="4"/>
  <c r="J29" i="4"/>
  <c r="J60" i="4"/>
  <c r="J25" i="4"/>
  <c r="Q140" i="4"/>
  <c r="K140" i="4"/>
  <c r="Q129" i="4"/>
  <c r="J485" i="4"/>
  <c r="K498" i="4"/>
  <c r="D498" i="4"/>
  <c r="C485" i="4"/>
  <c r="C498" i="4" s="1"/>
  <c r="J308" i="4"/>
  <c r="K321" i="4"/>
  <c r="C308" i="4"/>
  <c r="D321" i="4"/>
  <c r="X228" i="4"/>
  <c r="Y241" i="4"/>
  <c r="Q228" i="4"/>
  <c r="R241" i="4"/>
  <c r="J228" i="4"/>
  <c r="K241" i="4"/>
  <c r="C148" i="4"/>
  <c r="D161" i="4"/>
  <c r="Q148" i="4"/>
  <c r="R161" i="4"/>
  <c r="X148" i="4"/>
  <c r="Y161" i="4"/>
  <c r="Y79" i="4"/>
  <c r="X66" i="4"/>
  <c r="U64" i="4"/>
  <c r="N66" i="4" l="1"/>
  <c r="N161" i="4"/>
  <c r="J30" i="4"/>
  <c r="L161" i="4"/>
  <c r="J241" i="4"/>
  <c r="J321" i="4"/>
  <c r="X79" i="4"/>
  <c r="J148" i="4"/>
  <c r="J111" i="4"/>
  <c r="C27" i="4"/>
  <c r="C321" i="4"/>
  <c r="G241" i="4"/>
  <c r="C191" i="4"/>
  <c r="C161" i="4"/>
  <c r="E241" i="4"/>
  <c r="Q241" i="4"/>
  <c r="X161" i="4"/>
  <c r="D62" i="4"/>
  <c r="C62" i="4" s="1"/>
  <c r="J62" i="4"/>
  <c r="X241" i="4"/>
  <c r="F241" i="4"/>
  <c r="J498" i="4"/>
  <c r="C228" i="4"/>
  <c r="C209" i="4"/>
  <c r="J140" i="4"/>
  <c r="N64" i="4"/>
  <c r="G64" i="4" s="1"/>
  <c r="C64" i="4" s="1"/>
  <c r="Q64" i="4"/>
  <c r="D241" i="4"/>
  <c r="K161" i="4"/>
  <c r="Q161" i="4"/>
  <c r="S24" i="4"/>
  <c r="L24" i="4" s="1"/>
  <c r="U24" i="4"/>
  <c r="N24" i="4" s="1"/>
  <c r="R24" i="4"/>
  <c r="K24" i="4" s="1"/>
  <c r="U26" i="4"/>
  <c r="T24" i="4"/>
  <c r="M24" i="4" s="1"/>
  <c r="J161" i="4" l="1"/>
  <c r="C241" i="4"/>
  <c r="J64" i="4"/>
  <c r="F24" i="4"/>
  <c r="E24" i="4"/>
  <c r="G24" i="4"/>
  <c r="Q26" i="4"/>
  <c r="D24" i="4"/>
  <c r="Q24" i="4"/>
  <c r="J24" i="4" l="1"/>
  <c r="C24" i="4"/>
  <c r="G26" i="4"/>
  <c r="C26" i="4" s="1"/>
  <c r="J26" i="4"/>
  <c r="S44" i="4" l="1"/>
  <c r="L44" i="4" s="1"/>
  <c r="E44" i="4" s="1"/>
  <c r="T44" i="4"/>
  <c r="M44" i="4" s="1"/>
  <c r="F44" i="4" s="1"/>
  <c r="U44" i="4"/>
  <c r="N44" i="4" s="1"/>
  <c r="G44" i="4" s="1"/>
  <c r="R44" i="4"/>
  <c r="K44" i="4" s="1"/>
  <c r="Q45" i="4"/>
  <c r="T47" i="4"/>
  <c r="M47" i="4" s="1"/>
  <c r="F47" i="4" s="1"/>
  <c r="U47" i="4"/>
  <c r="N47" i="4" s="1"/>
  <c r="G47" i="4" s="1"/>
  <c r="R47" i="4"/>
  <c r="K47" i="4" s="1"/>
  <c r="Q49" i="4"/>
  <c r="S73" i="4"/>
  <c r="T73" i="4"/>
  <c r="F73" i="4" s="1"/>
  <c r="U73" i="4"/>
  <c r="G73" i="4" s="1"/>
  <c r="D73" i="4"/>
  <c r="Q78" i="4"/>
  <c r="Q76" i="4"/>
  <c r="Q75" i="4"/>
  <c r="Q74" i="4"/>
  <c r="J44" i="4" l="1"/>
  <c r="D44" i="4"/>
  <c r="C44" i="4" s="1"/>
  <c r="E73" i="4"/>
  <c r="C73" i="4" s="1"/>
  <c r="D47" i="4"/>
  <c r="S47" i="4"/>
  <c r="Q44" i="4"/>
  <c r="L47" i="4" l="1"/>
  <c r="J47" i="4" s="1"/>
  <c r="S39" i="4"/>
  <c r="L39" i="4" s="1"/>
  <c r="T39" i="4"/>
  <c r="M39" i="4" s="1"/>
  <c r="U39" i="4"/>
  <c r="N39" i="4" s="1"/>
  <c r="R39" i="4"/>
  <c r="K39" i="4" s="1"/>
  <c r="J39" i="4" l="1"/>
  <c r="E47" i="4"/>
  <c r="C47" i="4" s="1"/>
  <c r="F39" i="4"/>
  <c r="G39" i="4"/>
  <c r="E39" i="4"/>
  <c r="D39" i="4"/>
  <c r="Q77" i="4"/>
  <c r="Q72" i="4"/>
  <c r="Q71" i="4"/>
  <c r="Q70" i="4"/>
  <c r="Q69" i="4"/>
  <c r="Q68" i="4"/>
  <c r="U67" i="4"/>
  <c r="N67" i="4" s="1"/>
  <c r="T67" i="4"/>
  <c r="M67" i="4" s="1"/>
  <c r="S67" i="4"/>
  <c r="L67" i="4" s="1"/>
  <c r="R67" i="4"/>
  <c r="Q65" i="4"/>
  <c r="Q63" i="4"/>
  <c r="Q60" i="4"/>
  <c r="Q59" i="4"/>
  <c r="U58" i="4"/>
  <c r="N58" i="4" s="1"/>
  <c r="T58" i="4"/>
  <c r="M58" i="4" s="1"/>
  <c r="S58" i="4"/>
  <c r="L58" i="4" s="1"/>
  <c r="R58" i="4"/>
  <c r="K58" i="4" s="1"/>
  <c r="Q56" i="4"/>
  <c r="Q55" i="4"/>
  <c r="U54" i="4"/>
  <c r="N54" i="4" s="1"/>
  <c r="G54" i="4" s="1"/>
  <c r="T54" i="4"/>
  <c r="M54" i="4" s="1"/>
  <c r="F54" i="4" s="1"/>
  <c r="S54" i="4"/>
  <c r="L54" i="4" s="1"/>
  <c r="E54" i="4" s="1"/>
  <c r="R54" i="4"/>
  <c r="K54" i="4" s="1"/>
  <c r="Q53" i="4"/>
  <c r="Q52" i="4"/>
  <c r="Q51" i="4"/>
  <c r="U50" i="4"/>
  <c r="N50" i="4" s="1"/>
  <c r="T50" i="4"/>
  <c r="M50" i="4" s="1"/>
  <c r="S50" i="4"/>
  <c r="L50" i="4" s="1"/>
  <c r="R50" i="4"/>
  <c r="Q48" i="4"/>
  <c r="Q43" i="4"/>
  <c r="Q41" i="4"/>
  <c r="Q40" i="4"/>
  <c r="Q38" i="4"/>
  <c r="Q37" i="4"/>
  <c r="U36" i="4"/>
  <c r="T36" i="4"/>
  <c r="S36" i="4"/>
  <c r="R36" i="4"/>
  <c r="K36" i="4" s="1"/>
  <c r="Q33" i="4"/>
  <c r="Q31" i="4"/>
  <c r="U30" i="4"/>
  <c r="T30" i="4"/>
  <c r="S30" i="4"/>
  <c r="R30" i="4"/>
  <c r="D30" i="4" s="1"/>
  <c r="K67" i="4" l="1"/>
  <c r="D67" i="4" s="1"/>
  <c r="U28" i="4"/>
  <c r="U66" i="4"/>
  <c r="G67" i="4"/>
  <c r="R46" i="4"/>
  <c r="K46" i="4" s="1"/>
  <c r="K50" i="4"/>
  <c r="D50" i="4" s="1"/>
  <c r="G66" i="4"/>
  <c r="R66" i="4"/>
  <c r="S66" i="4"/>
  <c r="E67" i="4"/>
  <c r="D54" i="4"/>
  <c r="C54" i="4" s="1"/>
  <c r="J54" i="4"/>
  <c r="T66" i="4"/>
  <c r="F66" i="4" s="1"/>
  <c r="F67" i="4"/>
  <c r="G50" i="4"/>
  <c r="F50" i="4"/>
  <c r="E50" i="4"/>
  <c r="C39" i="4"/>
  <c r="L36" i="4"/>
  <c r="E36" i="4" s="1"/>
  <c r="N36" i="4"/>
  <c r="G36" i="4" s="1"/>
  <c r="M36" i="4"/>
  <c r="F36" i="4" s="1"/>
  <c r="F30" i="4"/>
  <c r="E30" i="4"/>
  <c r="G30" i="4"/>
  <c r="U57" i="4"/>
  <c r="G58" i="4"/>
  <c r="T57" i="4"/>
  <c r="F58" i="4"/>
  <c r="S57" i="4"/>
  <c r="E58" i="4"/>
  <c r="R57" i="4"/>
  <c r="K57" i="4" s="1"/>
  <c r="D36" i="4"/>
  <c r="R28" i="4"/>
  <c r="Q30" i="4"/>
  <c r="S28" i="4"/>
  <c r="T28" i="4"/>
  <c r="T46" i="4"/>
  <c r="M46" i="4" s="1"/>
  <c r="S46" i="4"/>
  <c r="L46" i="4" s="1"/>
  <c r="U46" i="4"/>
  <c r="N46" i="4" s="1"/>
  <c r="Q73" i="4"/>
  <c r="Q47" i="4"/>
  <c r="Q58" i="4"/>
  <c r="Q50" i="4"/>
  <c r="Q39" i="4"/>
  <c r="Q36" i="4"/>
  <c r="Q54" i="4"/>
  <c r="Q67" i="4"/>
  <c r="D66" i="4" l="1"/>
  <c r="K28" i="4"/>
  <c r="D28" i="4" s="1"/>
  <c r="R79" i="4"/>
  <c r="Q57" i="4"/>
  <c r="Q66" i="4"/>
  <c r="C67" i="4"/>
  <c r="J67" i="4"/>
  <c r="L57" i="4"/>
  <c r="E57" i="4" s="1"/>
  <c r="N57" i="4"/>
  <c r="G57" i="4" s="1"/>
  <c r="M57" i="4"/>
  <c r="F57" i="4" s="1"/>
  <c r="J50" i="4"/>
  <c r="C50" i="4"/>
  <c r="F46" i="4"/>
  <c r="E46" i="4"/>
  <c r="C36" i="4"/>
  <c r="J36" i="4"/>
  <c r="C30" i="4"/>
  <c r="L28" i="4"/>
  <c r="E28" i="4" s="1"/>
  <c r="M28" i="4"/>
  <c r="F28" i="4" s="1"/>
  <c r="N28" i="4"/>
  <c r="G28" i="4" s="1"/>
  <c r="E66" i="4"/>
  <c r="D58" i="4"/>
  <c r="C58" i="4" s="1"/>
  <c r="J58" i="4"/>
  <c r="D57" i="4"/>
  <c r="U79" i="4"/>
  <c r="N79" i="4" s="1"/>
  <c r="G46" i="4"/>
  <c r="D46" i="4"/>
  <c r="Q46" i="4"/>
  <c r="Q28" i="4"/>
  <c r="S79" i="4"/>
  <c r="L79" i="4" s="1"/>
  <c r="T79" i="4"/>
  <c r="M79" i="4" s="1"/>
  <c r="F79" i="4" s="1"/>
  <c r="F83" i="4" s="1"/>
  <c r="J66" i="4" l="1"/>
  <c r="C66" i="4"/>
  <c r="K79" i="4"/>
  <c r="Q79" i="4"/>
  <c r="J57" i="4"/>
  <c r="C57" i="4"/>
  <c r="J46" i="4"/>
  <c r="C28" i="4"/>
  <c r="J28" i="4"/>
  <c r="G79" i="4"/>
  <c r="G83" i="4" s="1"/>
  <c r="E79" i="4"/>
  <c r="E83" i="4" s="1"/>
  <c r="C46" i="4"/>
  <c r="J79" i="4" l="1"/>
  <c r="D79" i="4"/>
  <c r="C79" i="4" l="1"/>
  <c r="D83" i="4"/>
  <c r="C83" i="4" s="1"/>
</calcChain>
</file>

<file path=xl/sharedStrings.xml><?xml version="1.0" encoding="utf-8"?>
<sst xmlns="http://schemas.openxmlformats.org/spreadsheetml/2006/main" count="1622" uniqueCount="146">
  <si>
    <t>Транспорттук кызмат корсотуулор</t>
  </si>
  <si>
    <t>Запастык болукторду алуу</t>
  </si>
  <si>
    <t>Резервдик фонддор</t>
  </si>
  <si>
    <t>Имараттар жана курулуштар</t>
  </si>
  <si>
    <t>Башка имараттарды капиталдык ондоо</t>
  </si>
  <si>
    <t>Эмерек сатып алуу</t>
  </si>
  <si>
    <t>Таш комурду сатып алуу</t>
  </si>
  <si>
    <t>"Макулдашылды"</t>
  </si>
  <si>
    <t>"Бекитемин"</t>
  </si>
  <si>
    <t>Анын ичинен штаттык жана штаттан</t>
  </si>
  <si>
    <t>сырткары кызматкерлердин эмгек</t>
  </si>
  <si>
    <t>акысы</t>
  </si>
  <si>
    <t>Курманбек айыл окмотунун башчысы</t>
  </si>
  <si>
    <t>Мекеменин аталышы</t>
  </si>
  <si>
    <t>Курманбек айыл окмоту</t>
  </si>
  <si>
    <t>Дареги</t>
  </si>
  <si>
    <t>Таран-Базар айылы</t>
  </si>
  <si>
    <t>Жеке , жалпы</t>
  </si>
  <si>
    <t>Башкаруу болуму 701</t>
  </si>
  <si>
    <t>Бюджет</t>
  </si>
  <si>
    <t>Жергиликтуу</t>
  </si>
  <si>
    <t>Контрольдук сан</t>
  </si>
  <si>
    <t>мин сом</t>
  </si>
  <si>
    <t>Чыгашалардын аталышы</t>
  </si>
  <si>
    <t>Жалпы</t>
  </si>
  <si>
    <t>анын ичинен</t>
  </si>
  <si>
    <t>I</t>
  </si>
  <si>
    <t>II</t>
  </si>
  <si>
    <t>III</t>
  </si>
  <si>
    <t>IV</t>
  </si>
  <si>
    <t>Коммуналдык кызматтар</t>
  </si>
  <si>
    <t>Сууга акы</t>
  </si>
  <si>
    <t>Электр энергиясына акы</t>
  </si>
  <si>
    <t>Машиналар жана жабдуулар</t>
  </si>
  <si>
    <t>Атайын каражат</t>
  </si>
  <si>
    <t>Баардыгы:</t>
  </si>
  <si>
    <t>Курманбек айыл окмотунун ФЭБ башчысы:</t>
  </si>
  <si>
    <t>Э.Эрматова</t>
  </si>
  <si>
    <t>Орто мектеп</t>
  </si>
  <si>
    <t xml:space="preserve">Телефондук кызмат корсотуу  жана факсимилдик байланыш </t>
  </si>
  <si>
    <t xml:space="preserve">Уюлдук байланыш кызматын корсотуу </t>
  </si>
  <si>
    <t>Дагы башка кызмат корсотууну  алуу</t>
  </si>
  <si>
    <t xml:space="preserve">Маалымат технологиялар тармагындагы тейлоо кызматтары </t>
  </si>
  <si>
    <t>Имараттарды жана жайларды учурдагы ондоого кеткен чыгымдар</t>
  </si>
  <si>
    <t xml:space="preserve">Мулкту учурдагы ондоого кеткен чыгымдар </t>
  </si>
  <si>
    <t>Учурдагы чарбалык максаттар  учун  буюмдарды жана материалдарды алуу</t>
  </si>
  <si>
    <t>Камсыз кылууларды алуу</t>
  </si>
  <si>
    <t>Отундун башка турлорун  алуу</t>
  </si>
  <si>
    <t>Компьютердик жабдууларды сатып  алуу</t>
  </si>
  <si>
    <t>кирешелердин статьясы</t>
  </si>
  <si>
    <t>Кирешелердин аталышы</t>
  </si>
  <si>
    <t>Бардык киреше</t>
  </si>
  <si>
    <t>Жалпы айыл окмоту атайын каражаттан сырткары</t>
  </si>
  <si>
    <t>Кийим мулкун жана башка формалык жана атайын формалык предметтерди сатып алуу, тигуу жана ондоо</t>
  </si>
  <si>
    <t>Жолдорду капиталдык ондоо</t>
  </si>
  <si>
    <t>Байланыш кызматын корсотуу</t>
  </si>
  <si>
    <t>Дагы башка байланыш кызматын корсотуу</t>
  </si>
  <si>
    <t>Бензин, дизель жана башка куйуучу майлар</t>
  </si>
  <si>
    <t>Учурдагы жардам</t>
  </si>
  <si>
    <t>Тамак-аш азыктарын алуу</t>
  </si>
  <si>
    <t>Офистик жабдууларды сатып алуу</t>
  </si>
  <si>
    <t>Башка эмеректерди жана жабдууларды сатып алуу</t>
  </si>
  <si>
    <t>Бала бакча</t>
  </si>
  <si>
    <t>Кыргыз Республикасынын финансы министрлигинин Сузак башкармалыгынын</t>
  </si>
  <si>
    <t>Жайыт комитет</t>
  </si>
  <si>
    <t>башчысы Караев.Э.Ы ______________________________________</t>
  </si>
  <si>
    <t>Маяна</t>
  </si>
  <si>
    <t>Товарларды жана кызмат корсотуулорду пайдалануу</t>
  </si>
  <si>
    <t>Товарларды жана кызматтарды сатып алуу</t>
  </si>
  <si>
    <t>Дагы башка ар турдуу чыгашалар</t>
  </si>
  <si>
    <t>Негизги фонддор</t>
  </si>
  <si>
    <t>Жалпы айыл окмоту атайын каражат менен</t>
  </si>
  <si>
    <t>Турак жай жана коммуналдык кызматтар</t>
  </si>
  <si>
    <t>Жалпы билим беруу болуму</t>
  </si>
  <si>
    <t>Башталгыч мектеп</t>
  </si>
  <si>
    <t>Башкаруу болуму 70111</t>
  </si>
  <si>
    <t>Маданият сарайлары менен уйлору, клубдар</t>
  </si>
  <si>
    <t>Китепканалар</t>
  </si>
  <si>
    <t>Эс алуу, маданият жана дин</t>
  </si>
  <si>
    <t>Социалдык коргоо болуму</t>
  </si>
  <si>
    <t>Мектепке чейинки жана мектеп мекемелерине кошумча кызмат корсотуу акысы</t>
  </si>
  <si>
    <t xml:space="preserve">Жалпы сумма:  </t>
  </si>
  <si>
    <t>Башка механизмдерди жана жабдууларды сатып алуу</t>
  </si>
  <si>
    <t>Айылдык кенеш</t>
  </si>
  <si>
    <t>Жолдорду сатып алуу жана куруу</t>
  </si>
  <si>
    <t>М.О. "_________" _______________________ 2022-ж.</t>
  </si>
  <si>
    <t>Н.Тугойбеков_______________________________</t>
  </si>
  <si>
    <t>М.О. "________" ______________________2022-ж.</t>
  </si>
  <si>
    <t>Аппарат 701</t>
  </si>
  <si>
    <t>Чыгашалардын экономикалык беренелери</t>
  </si>
  <si>
    <t>Социалдык керектөөлөргө төгүмдөр/чегерүүлөр</t>
  </si>
  <si>
    <t>Социалдык Фондго тогумдор</t>
  </si>
  <si>
    <t>Кызматтык иш сапарларга чыгашалар</t>
  </si>
  <si>
    <t>Мамлекеттик кызматчыларды окутуу чыгымдары</t>
  </si>
  <si>
    <t>Башка кызмат көрсөтүүлөргө акы төлөө менен байланышкан башка чыгашалар</t>
  </si>
  <si>
    <t>Курулмаларды учурдагы оңдоого кеткен чыгымдар</t>
  </si>
  <si>
    <t>Учурдагы чарбалык максаттар үчүн башка буюмдарды жана материалдарды алуу</t>
  </si>
  <si>
    <t>Көмүрдү жана отундун башка түрлөрүн алуу</t>
  </si>
  <si>
    <t>Калкка социалдык жардам боюнча жолокпул</t>
  </si>
  <si>
    <t>Башка имараттарды сатып алуу жана куруу</t>
  </si>
  <si>
    <t>Башка курулуштарды сатып алуу жана куруу</t>
  </si>
  <si>
    <t>башчысы Караев.А ______________________________________</t>
  </si>
  <si>
    <t>2024-жылга чыгашалардын сметасы</t>
  </si>
  <si>
    <t>сегиз жуз сом</t>
  </si>
  <si>
    <r>
      <t xml:space="preserve">Жалпы сумма:  </t>
    </r>
    <r>
      <rPr>
        <b/>
        <i/>
        <sz val="10"/>
        <rFont val="Times New Roman"/>
        <family val="1"/>
        <charset val="204"/>
      </rPr>
      <t>уч жуз кырк мин сом</t>
    </r>
  </si>
  <si>
    <t>Багыш айыл окмотунун башчысы</t>
  </si>
  <si>
    <t>Багыш айыл окмоту</t>
  </si>
  <si>
    <t>Октябрь айылы</t>
  </si>
  <si>
    <t>К ФЭБ башчысы:</t>
  </si>
  <si>
    <t xml:space="preserve"> ФЭБ башчысы:</t>
  </si>
  <si>
    <t>ФЭБ башчысы:</t>
  </si>
  <si>
    <t>Мектептен тышкары балдар менен иштөө мекемелер</t>
  </si>
  <si>
    <t>Имараттарды жана жайларды кутуунун санитардык кызматы</t>
  </si>
  <si>
    <t>Ижара акысы</t>
  </si>
  <si>
    <t>Имараттардын жана жайлардын ижарасы</t>
  </si>
  <si>
    <t>2025-жылга чыгашалардын сметасы</t>
  </si>
  <si>
    <t>М.О. "_________" _______________________ 2025-ж.</t>
  </si>
  <si>
    <t>М.О. "________" ______________________2025-ж.</t>
  </si>
  <si>
    <t>Соттун чечимдерин аткаруу</t>
  </si>
  <si>
    <r>
      <t xml:space="preserve">Жалпы сумма:  </t>
    </r>
    <r>
      <rPr>
        <b/>
        <i/>
        <sz val="10"/>
        <rFont val="Times New Roman"/>
        <family val="1"/>
        <charset val="204"/>
      </rPr>
      <t>бир миллион тогуз жуз сексен беш миң</t>
    </r>
  </si>
  <si>
    <t>үч жуз сом</t>
  </si>
  <si>
    <r>
      <t xml:space="preserve">Жалпы сумма: </t>
    </r>
    <r>
      <rPr>
        <b/>
        <i/>
        <sz val="10"/>
        <rFont val="Times New Roman"/>
        <family val="1"/>
        <charset val="204"/>
      </rPr>
      <t xml:space="preserve"> жыйырма эки миллион жети жуз элүү</t>
    </r>
  </si>
  <si>
    <t>тогуз мин эки жуз сом</t>
  </si>
  <si>
    <r>
      <t>Жалпы сумма:  жети</t>
    </r>
    <r>
      <rPr>
        <b/>
        <i/>
        <sz val="10"/>
        <rFont val="Times New Roman"/>
        <family val="1"/>
        <charset val="204"/>
      </rPr>
      <t xml:space="preserve"> жуз сексен жети мин эки жүз сом</t>
    </r>
  </si>
  <si>
    <r>
      <t>Жалпы сумма:  төрт</t>
    </r>
    <r>
      <rPr>
        <b/>
        <i/>
        <sz val="10"/>
        <rFont val="Times New Roman"/>
        <family val="1"/>
        <charset val="204"/>
      </rPr>
      <t xml:space="preserve"> миллион уч жуз сегиз мин</t>
    </r>
  </si>
  <si>
    <t>жети жуз сом</t>
  </si>
  <si>
    <r>
      <t xml:space="preserve">Жалпы сумма:  </t>
    </r>
    <r>
      <rPr>
        <b/>
        <i/>
        <sz val="10"/>
        <rFont val="Times New Roman"/>
        <family val="1"/>
        <charset val="204"/>
      </rPr>
      <t xml:space="preserve">бир миллион алты жуз жетимиш эки мин </t>
    </r>
  </si>
  <si>
    <r>
      <t>Жалпы сумма:  эки</t>
    </r>
    <r>
      <rPr>
        <b/>
        <i/>
        <sz val="10"/>
        <rFont val="Times New Roman"/>
        <family val="1"/>
        <charset val="204"/>
      </rPr>
      <t xml:space="preserve"> миллион алты жуз отуз беш мин</t>
    </r>
  </si>
  <si>
    <t>тогуз жүз сом</t>
  </si>
  <si>
    <r>
      <t>Жалпы сумма:  сегиз</t>
    </r>
    <r>
      <rPr>
        <b/>
        <i/>
        <sz val="10"/>
        <rFont val="Times New Roman"/>
        <family val="1"/>
        <charset val="204"/>
      </rPr>
      <t xml:space="preserve"> жуз жыйырма беш мин сом</t>
    </r>
  </si>
  <si>
    <r>
      <t>Жалпы сумма:  беш</t>
    </r>
    <r>
      <rPr>
        <b/>
        <i/>
        <sz val="10"/>
        <rFont val="Times New Roman"/>
        <family val="1"/>
        <charset val="204"/>
      </rPr>
      <t xml:space="preserve"> миллион  сегиз жуз отуз эки  мин</t>
    </r>
  </si>
  <si>
    <t>төрт жуз сом</t>
  </si>
  <si>
    <t>алты жуз сом</t>
  </si>
  <si>
    <t>мин төрт жуз сом</t>
  </si>
  <si>
    <r>
      <t>Жалпы сумма:  алты</t>
    </r>
    <r>
      <rPr>
        <b/>
        <i/>
        <sz val="10"/>
        <rFont val="Times New Roman"/>
        <family val="1"/>
        <charset val="204"/>
      </rPr>
      <t xml:space="preserve"> жуз элүү сегиз мин төрт жуз сом</t>
    </r>
  </si>
  <si>
    <t>торт мин беш жүз сом</t>
  </si>
  <si>
    <r>
      <t xml:space="preserve">Жалпы сумма:  </t>
    </r>
    <r>
      <rPr>
        <b/>
        <i/>
        <sz val="10"/>
        <rFont val="Times New Roman"/>
        <family val="1"/>
        <charset val="204"/>
      </rPr>
      <t>жыйырма төрт миллион жети жуз кырк</t>
    </r>
  </si>
  <si>
    <r>
      <t xml:space="preserve">Жалпы сумма:  </t>
    </r>
    <r>
      <rPr>
        <b/>
        <i/>
        <sz val="10"/>
        <rFont val="Times New Roman"/>
        <family val="1"/>
        <charset val="204"/>
      </rPr>
      <t>он беш миллион</t>
    </r>
    <r>
      <rPr>
        <sz val="10"/>
        <rFont val="Times New Roman"/>
        <family val="1"/>
        <charset val="204"/>
      </rPr>
      <t xml:space="preserve"> </t>
    </r>
    <r>
      <rPr>
        <b/>
        <i/>
        <sz val="10"/>
        <rFont val="Times New Roman"/>
        <family val="1"/>
        <charset val="204"/>
      </rPr>
      <t xml:space="preserve">тогуз жуз токсон бир </t>
    </r>
  </si>
  <si>
    <t>миң жети жуз сом</t>
  </si>
  <si>
    <r>
      <t xml:space="preserve">Жалпы сумма: </t>
    </r>
    <r>
      <rPr>
        <b/>
        <i/>
        <sz val="10"/>
        <rFont val="Times New Roman"/>
        <family val="1"/>
        <charset val="204"/>
      </rPr>
      <t xml:space="preserve"> бир миллион алты жуз отуз эки миң </t>
    </r>
  </si>
  <si>
    <r>
      <t>Жалпы сумма:  үч</t>
    </r>
    <r>
      <rPr>
        <b/>
        <i/>
        <sz val="10"/>
        <rFont val="Times New Roman"/>
        <family val="1"/>
        <charset val="204"/>
      </rPr>
      <t xml:space="preserve"> миллион беш жуз кырк бир</t>
    </r>
  </si>
  <si>
    <r>
      <t xml:space="preserve">Жалпы сумма:  </t>
    </r>
    <r>
      <rPr>
        <b/>
        <i/>
        <sz val="10"/>
        <rFont val="Times New Roman"/>
        <family val="1"/>
        <charset val="204"/>
      </rPr>
      <t>алтымыш миллион тогуз жуз сексен</t>
    </r>
  </si>
  <si>
    <t>тогуз  мин абеш жуз сом</t>
  </si>
  <si>
    <r>
      <t>Жалпы сумма: элүү эки</t>
    </r>
    <r>
      <rPr>
        <b/>
        <i/>
        <sz val="10"/>
        <rFont val="Times New Roman"/>
        <family val="1"/>
        <charset val="204"/>
      </rPr>
      <t xml:space="preserve"> миллион торт жуз сексен тогуз</t>
    </r>
  </si>
  <si>
    <t>мин беш жуз сом</t>
  </si>
  <si>
    <t>А.Караев_______________________________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</si>
</sst>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164" fontId="1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8" fillId="3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00"/>
  <sheetViews>
    <sheetView tabSelected="1" topLeftCell="D413" zoomScaleNormal="100" workbookViewId="0">
      <selection activeCell="I438" sqref="I438"/>
    </sheetView>
  </sheetViews>
  <sheetFormatPr defaultRowHeight="12.75" x14ac:dyDescent="0.2"/>
  <cols>
    <col min="1" max="1" width="13.42578125" style="14" customWidth="1"/>
    <col min="2" max="2" width="55" style="14" customWidth="1"/>
    <col min="3" max="7" width="12.28515625" style="14" customWidth="1"/>
    <col min="8" max="8" width="13" style="14" customWidth="1"/>
    <col min="9" max="9" width="54" style="14" customWidth="1"/>
    <col min="10" max="14" width="12.28515625" style="14" customWidth="1"/>
    <col min="15" max="15" width="13.42578125" style="14" customWidth="1"/>
    <col min="16" max="16" width="55.42578125" style="14" customWidth="1"/>
    <col min="17" max="17" width="13.42578125" style="14" customWidth="1"/>
    <col min="18" max="21" width="12.28515625" style="14" customWidth="1"/>
    <col min="22" max="22" width="13.42578125" style="14" customWidth="1"/>
    <col min="23" max="23" width="56.28515625" style="14" customWidth="1"/>
    <col min="24" max="28" width="12.28515625" style="14" customWidth="1"/>
    <col min="29" max="30" width="9.140625" style="14"/>
    <col min="31" max="31" width="9.42578125" style="14" bestFit="1" customWidth="1"/>
    <col min="32" max="16384" width="9.140625" style="14"/>
  </cols>
  <sheetData>
    <row r="1" spans="1:28" ht="13.5" x14ac:dyDescent="0.25">
      <c r="A1" s="47" t="s">
        <v>7</v>
      </c>
      <c r="B1" s="47"/>
      <c r="C1" s="17"/>
      <c r="D1" s="47" t="s">
        <v>8</v>
      </c>
      <c r="E1" s="47"/>
      <c r="F1" s="47"/>
      <c r="G1" s="47"/>
      <c r="H1" s="47" t="s">
        <v>7</v>
      </c>
      <c r="I1" s="47"/>
      <c r="J1" s="17"/>
      <c r="K1" s="47" t="s">
        <v>8</v>
      </c>
      <c r="L1" s="47"/>
      <c r="M1" s="47"/>
      <c r="N1" s="47"/>
      <c r="O1" s="47" t="s">
        <v>7</v>
      </c>
      <c r="P1" s="47"/>
      <c r="Q1" s="17"/>
      <c r="R1" s="47" t="s">
        <v>8</v>
      </c>
      <c r="S1" s="47"/>
      <c r="T1" s="47"/>
      <c r="U1" s="47"/>
      <c r="V1" s="47" t="s">
        <v>7</v>
      </c>
      <c r="W1" s="47"/>
      <c r="X1" s="17"/>
      <c r="Y1" s="47" t="s">
        <v>8</v>
      </c>
      <c r="Z1" s="47"/>
      <c r="AA1" s="47"/>
      <c r="AB1" s="47"/>
    </row>
    <row r="2" spans="1:28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3.5" x14ac:dyDescent="0.25">
      <c r="A3" s="1" t="s">
        <v>63</v>
      </c>
      <c r="B3" s="1"/>
      <c r="C3" s="1"/>
      <c r="D3" s="1" t="s">
        <v>141</v>
      </c>
      <c r="E3" s="1"/>
      <c r="F3" s="1"/>
      <c r="G3" s="1"/>
      <c r="H3" s="1" t="s">
        <v>63</v>
      </c>
      <c r="I3" s="1"/>
      <c r="J3" s="1"/>
      <c r="K3" s="1" t="s">
        <v>143</v>
      </c>
      <c r="L3" s="1"/>
      <c r="M3" s="1"/>
      <c r="N3" s="1"/>
      <c r="O3" s="1" t="s">
        <v>63</v>
      </c>
      <c r="P3" s="1"/>
      <c r="Q3" s="1"/>
      <c r="R3" s="1" t="s">
        <v>121</v>
      </c>
      <c r="S3" s="1"/>
      <c r="T3" s="1"/>
      <c r="U3" s="1"/>
      <c r="V3" s="1" t="s">
        <v>63</v>
      </c>
      <c r="W3" s="1"/>
      <c r="X3" s="1"/>
      <c r="Y3" s="1" t="s">
        <v>123</v>
      </c>
      <c r="Z3" s="1"/>
      <c r="AA3" s="1"/>
      <c r="AB3" s="1"/>
    </row>
    <row r="4" spans="1:28" ht="13.5" x14ac:dyDescent="0.25">
      <c r="A4" s="1" t="s">
        <v>101</v>
      </c>
      <c r="B4" s="1"/>
      <c r="C4" s="1"/>
      <c r="D4" s="17" t="s">
        <v>142</v>
      </c>
      <c r="E4" s="1"/>
      <c r="F4" s="1"/>
      <c r="G4" s="1"/>
      <c r="H4" s="1" t="s">
        <v>101</v>
      </c>
      <c r="I4" s="1"/>
      <c r="J4" s="1"/>
      <c r="K4" s="17" t="s">
        <v>144</v>
      </c>
      <c r="L4" s="1"/>
      <c r="M4" s="1"/>
      <c r="N4" s="1"/>
      <c r="O4" s="1" t="s">
        <v>101</v>
      </c>
      <c r="P4" s="1"/>
      <c r="Q4" s="1"/>
      <c r="R4" s="17" t="s">
        <v>122</v>
      </c>
      <c r="S4" s="1"/>
      <c r="T4" s="1"/>
      <c r="U4" s="1"/>
      <c r="V4" s="1" t="s">
        <v>101</v>
      </c>
      <c r="W4" s="1"/>
      <c r="X4" s="1"/>
      <c r="Y4" s="17"/>
      <c r="Z4" s="1"/>
      <c r="AA4" s="1"/>
      <c r="AB4" s="1"/>
    </row>
    <row r="5" spans="1:28" x14ac:dyDescent="0.2">
      <c r="A5" s="1"/>
      <c r="B5" s="1"/>
      <c r="C5" s="1"/>
      <c r="D5" s="1" t="s">
        <v>9</v>
      </c>
      <c r="E5" s="1"/>
      <c r="F5" s="1"/>
      <c r="G5" s="1"/>
      <c r="H5" s="1"/>
      <c r="I5" s="1"/>
      <c r="J5" s="1"/>
      <c r="K5" s="1" t="s">
        <v>9</v>
      </c>
      <c r="L5" s="1"/>
      <c r="M5" s="1"/>
      <c r="N5" s="1"/>
      <c r="O5" s="1"/>
      <c r="P5" s="1"/>
      <c r="Q5" s="1"/>
      <c r="R5" s="1" t="s">
        <v>9</v>
      </c>
      <c r="S5" s="1"/>
      <c r="T5" s="1"/>
      <c r="U5" s="1"/>
      <c r="V5" s="1"/>
      <c r="W5" s="1"/>
      <c r="X5" s="1"/>
      <c r="Y5" s="1" t="s">
        <v>9</v>
      </c>
      <c r="Z5" s="1"/>
      <c r="AA5" s="1"/>
      <c r="AB5" s="1"/>
    </row>
    <row r="6" spans="1:28" x14ac:dyDescent="0.2">
      <c r="A6" s="1" t="s">
        <v>116</v>
      </c>
      <c r="B6" s="1"/>
      <c r="C6" s="1"/>
      <c r="D6" s="1" t="s">
        <v>10</v>
      </c>
      <c r="E6" s="1"/>
      <c r="F6" s="1"/>
      <c r="G6" s="1"/>
      <c r="H6" s="1" t="s">
        <v>116</v>
      </c>
      <c r="I6" s="1"/>
      <c r="J6" s="1"/>
      <c r="K6" s="1" t="s">
        <v>10</v>
      </c>
      <c r="L6" s="1"/>
      <c r="M6" s="1"/>
      <c r="N6" s="1"/>
      <c r="O6" s="1" t="s">
        <v>116</v>
      </c>
      <c r="P6" s="1"/>
      <c r="Q6" s="1"/>
      <c r="R6" s="1" t="s">
        <v>10</v>
      </c>
      <c r="S6" s="1"/>
      <c r="T6" s="1"/>
      <c r="U6" s="1"/>
      <c r="V6" s="1" t="s">
        <v>116</v>
      </c>
      <c r="W6" s="1"/>
      <c r="X6" s="1"/>
      <c r="Y6" s="1" t="s">
        <v>10</v>
      </c>
      <c r="Z6" s="1"/>
      <c r="AA6" s="1"/>
      <c r="AB6" s="1"/>
    </row>
    <row r="7" spans="1:28" x14ac:dyDescent="0.2">
      <c r="A7" s="1"/>
      <c r="B7" s="1"/>
      <c r="C7" s="1"/>
      <c r="D7" s="1" t="s">
        <v>11</v>
      </c>
      <c r="E7" s="1"/>
      <c r="F7" s="1"/>
      <c r="G7" s="1"/>
      <c r="H7" s="1"/>
      <c r="I7" s="1"/>
      <c r="J7" s="1"/>
      <c r="K7" s="1" t="s">
        <v>11</v>
      </c>
      <c r="L7" s="1"/>
      <c r="M7" s="1"/>
      <c r="N7" s="1"/>
      <c r="O7" s="1"/>
      <c r="P7" s="1"/>
      <c r="Q7" s="1"/>
      <c r="R7" s="1" t="s">
        <v>11</v>
      </c>
      <c r="S7" s="1"/>
      <c r="T7" s="1"/>
      <c r="U7" s="1"/>
      <c r="V7" s="1"/>
      <c r="W7" s="1"/>
      <c r="X7" s="1"/>
      <c r="Y7" s="1" t="s">
        <v>11</v>
      </c>
      <c r="Z7" s="1"/>
      <c r="AA7" s="1"/>
      <c r="AB7" s="1"/>
    </row>
    <row r="8" spans="1:2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">
      <c r="A9" s="1"/>
      <c r="B9" s="1"/>
      <c r="C9" s="1"/>
      <c r="D9" s="1" t="s">
        <v>105</v>
      </c>
      <c r="E9" s="1"/>
      <c r="F9" s="1"/>
      <c r="G9" s="1"/>
      <c r="H9" s="1"/>
      <c r="I9" s="1"/>
      <c r="J9" s="1"/>
      <c r="K9" s="1" t="s">
        <v>105</v>
      </c>
      <c r="L9" s="1"/>
      <c r="M9" s="1"/>
      <c r="N9" s="1"/>
      <c r="O9" s="1"/>
      <c r="P9" s="1"/>
      <c r="Q9" s="1"/>
      <c r="R9" s="1" t="s">
        <v>105</v>
      </c>
      <c r="S9" s="1"/>
      <c r="T9" s="1"/>
      <c r="U9" s="1"/>
      <c r="V9" s="1"/>
      <c r="W9" s="1"/>
      <c r="X9" s="1"/>
      <c r="Y9" s="1" t="s">
        <v>105</v>
      </c>
      <c r="Z9" s="1"/>
      <c r="AA9" s="1"/>
      <c r="AB9" s="1"/>
    </row>
    <row r="10" spans="1:28" x14ac:dyDescent="0.2">
      <c r="A10" s="1"/>
      <c r="B10" s="1"/>
      <c r="C10" s="1"/>
      <c r="D10" s="1" t="s">
        <v>86</v>
      </c>
      <c r="E10" s="1"/>
      <c r="F10" s="1"/>
      <c r="G10" s="1"/>
      <c r="H10" s="1"/>
      <c r="I10" s="1"/>
      <c r="J10" s="1"/>
      <c r="K10" s="1" t="s">
        <v>86</v>
      </c>
      <c r="L10" s="1"/>
      <c r="M10" s="1"/>
      <c r="N10" s="1"/>
      <c r="O10" s="1"/>
      <c r="P10" s="1"/>
      <c r="Q10" s="1"/>
      <c r="R10" s="1" t="s">
        <v>86</v>
      </c>
      <c r="S10" s="1"/>
      <c r="T10" s="1"/>
      <c r="U10" s="1"/>
      <c r="V10" s="1"/>
      <c r="W10" s="1"/>
      <c r="X10" s="1"/>
      <c r="Y10" s="1" t="s">
        <v>86</v>
      </c>
      <c r="Z10" s="1"/>
      <c r="AA10" s="1"/>
      <c r="AB10" s="1"/>
    </row>
    <row r="11" spans="1:2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">
      <c r="A12" s="1"/>
      <c r="B12" s="1"/>
      <c r="C12" s="1"/>
      <c r="D12" s="1" t="s">
        <v>117</v>
      </c>
      <c r="E12" s="1"/>
      <c r="F12" s="1"/>
      <c r="G12" s="1"/>
      <c r="H12" s="1"/>
      <c r="I12" s="1"/>
      <c r="J12" s="1"/>
      <c r="K12" s="1" t="s">
        <v>117</v>
      </c>
      <c r="L12" s="1"/>
      <c r="M12" s="1"/>
      <c r="N12" s="1"/>
      <c r="O12" s="1"/>
      <c r="P12" s="1"/>
      <c r="Q12" s="1"/>
      <c r="R12" s="1" t="s">
        <v>117</v>
      </c>
      <c r="S12" s="1"/>
      <c r="T12" s="1"/>
      <c r="U12" s="1"/>
      <c r="V12" s="1"/>
      <c r="W12" s="1"/>
      <c r="X12" s="1"/>
      <c r="Y12" s="1" t="s">
        <v>117</v>
      </c>
      <c r="Z12" s="1"/>
      <c r="AA12" s="1"/>
      <c r="AB12" s="1"/>
    </row>
    <row r="13" spans="1:28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">
      <c r="A14" s="48" t="s">
        <v>115</v>
      </c>
      <c r="B14" s="48"/>
      <c r="C14" s="48"/>
      <c r="D14" s="48"/>
      <c r="E14" s="48"/>
      <c r="F14" s="48"/>
      <c r="G14" s="48"/>
      <c r="H14" s="48" t="s">
        <v>115</v>
      </c>
      <c r="I14" s="48"/>
      <c r="J14" s="48"/>
      <c r="K14" s="48"/>
      <c r="L14" s="48"/>
      <c r="M14" s="48"/>
      <c r="N14" s="48"/>
      <c r="O14" s="48" t="s">
        <v>115</v>
      </c>
      <c r="P14" s="48"/>
      <c r="Q14" s="48"/>
      <c r="R14" s="48"/>
      <c r="S14" s="48"/>
      <c r="T14" s="48"/>
      <c r="U14" s="48"/>
      <c r="V14" s="48" t="s">
        <v>115</v>
      </c>
      <c r="W14" s="48"/>
      <c r="X14" s="48"/>
      <c r="Y14" s="48"/>
      <c r="Z14" s="48"/>
      <c r="AA14" s="48"/>
      <c r="AB14" s="48"/>
    </row>
    <row r="15" spans="1:28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">
      <c r="A16" s="1" t="s">
        <v>13</v>
      </c>
      <c r="B16" s="1"/>
      <c r="C16" s="1"/>
      <c r="D16" s="1" t="s">
        <v>106</v>
      </c>
      <c r="E16" s="1"/>
      <c r="F16" s="1"/>
      <c r="G16" s="1"/>
      <c r="H16" s="1" t="s">
        <v>13</v>
      </c>
      <c r="I16" s="1"/>
      <c r="J16" s="1"/>
      <c r="K16" s="1" t="s">
        <v>106</v>
      </c>
      <c r="L16" s="1"/>
      <c r="M16" s="1"/>
      <c r="N16" s="1"/>
      <c r="O16" s="1" t="s">
        <v>13</v>
      </c>
      <c r="P16" s="1"/>
      <c r="Q16" s="1"/>
      <c r="R16" s="1" t="s">
        <v>106</v>
      </c>
      <c r="S16" s="1"/>
      <c r="T16" s="1"/>
      <c r="U16" s="1"/>
      <c r="V16" s="1" t="s">
        <v>13</v>
      </c>
      <c r="W16" s="1"/>
      <c r="X16" s="1"/>
      <c r="Y16" s="1" t="s">
        <v>106</v>
      </c>
      <c r="Z16" s="1"/>
      <c r="AA16" s="1"/>
      <c r="AB16" s="1"/>
    </row>
    <row r="17" spans="1:28" x14ac:dyDescent="0.2">
      <c r="A17" s="1" t="s">
        <v>15</v>
      </c>
      <c r="B17" s="1"/>
      <c r="C17" s="1"/>
      <c r="D17" s="1" t="s">
        <v>107</v>
      </c>
      <c r="E17" s="1"/>
      <c r="F17" s="1"/>
      <c r="G17" s="1"/>
      <c r="H17" s="1" t="s">
        <v>15</v>
      </c>
      <c r="I17" s="1"/>
      <c r="J17" s="1"/>
      <c r="K17" s="1" t="s">
        <v>107</v>
      </c>
      <c r="L17" s="1"/>
      <c r="M17" s="1"/>
      <c r="N17" s="1"/>
      <c r="O17" s="1" t="s">
        <v>15</v>
      </c>
      <c r="P17" s="1"/>
      <c r="Q17" s="1"/>
      <c r="R17" s="1" t="s">
        <v>107</v>
      </c>
      <c r="S17" s="1"/>
      <c r="T17" s="1"/>
      <c r="U17" s="1"/>
      <c r="V17" s="1" t="s">
        <v>15</v>
      </c>
      <c r="W17" s="1"/>
      <c r="X17" s="1"/>
      <c r="Y17" s="1" t="s">
        <v>107</v>
      </c>
      <c r="Z17" s="1"/>
      <c r="AA17" s="1"/>
      <c r="AB17" s="1"/>
    </row>
    <row r="18" spans="1:28" x14ac:dyDescent="0.2">
      <c r="A18" s="1" t="s">
        <v>17</v>
      </c>
      <c r="B18" s="1"/>
      <c r="C18" s="1"/>
      <c r="D18" s="1" t="s">
        <v>71</v>
      </c>
      <c r="E18" s="1"/>
      <c r="F18" s="1"/>
      <c r="G18" s="1"/>
      <c r="H18" s="1" t="s">
        <v>17</v>
      </c>
      <c r="I18" s="1"/>
      <c r="J18" s="1"/>
      <c r="K18" s="1" t="s">
        <v>52</v>
      </c>
      <c r="L18" s="1"/>
      <c r="M18" s="1"/>
      <c r="N18" s="1"/>
      <c r="O18" s="1" t="s">
        <v>17</v>
      </c>
      <c r="P18" s="1"/>
      <c r="Q18" s="1"/>
      <c r="R18" s="1" t="s">
        <v>88</v>
      </c>
      <c r="S18" s="1"/>
      <c r="T18" s="1"/>
      <c r="U18" s="1"/>
      <c r="V18" s="1" t="s">
        <v>17</v>
      </c>
      <c r="W18" s="1"/>
      <c r="X18" s="1"/>
      <c r="Y18" s="1" t="s">
        <v>64</v>
      </c>
      <c r="Z18" s="1"/>
      <c r="AA18" s="1"/>
      <c r="AB18" s="18">
        <v>704</v>
      </c>
    </row>
    <row r="19" spans="1:28" x14ac:dyDescent="0.2">
      <c r="A19" s="1" t="s">
        <v>19</v>
      </c>
      <c r="B19" s="1"/>
      <c r="C19" s="1"/>
      <c r="D19" s="1" t="s">
        <v>20</v>
      </c>
      <c r="E19" s="1"/>
      <c r="F19" s="1"/>
      <c r="G19" s="1"/>
      <c r="H19" s="1" t="s">
        <v>19</v>
      </c>
      <c r="I19" s="1"/>
      <c r="J19" s="1"/>
      <c r="K19" s="1" t="s">
        <v>20</v>
      </c>
      <c r="L19" s="1"/>
      <c r="M19" s="1"/>
      <c r="N19" s="1"/>
      <c r="O19" s="1" t="s">
        <v>19</v>
      </c>
      <c r="P19" s="1"/>
      <c r="Q19" s="1"/>
      <c r="R19" s="1" t="s">
        <v>20</v>
      </c>
      <c r="S19" s="1"/>
      <c r="T19" s="1"/>
      <c r="U19" s="1"/>
      <c r="V19" s="1" t="s">
        <v>19</v>
      </c>
      <c r="W19" s="1"/>
      <c r="X19" s="1"/>
      <c r="Y19" s="1" t="s">
        <v>20</v>
      </c>
      <c r="Z19" s="1"/>
      <c r="AA19" s="1"/>
      <c r="AB19" s="1"/>
    </row>
    <row r="20" spans="1:28" x14ac:dyDescent="0.2">
      <c r="A20" s="1" t="s">
        <v>21</v>
      </c>
      <c r="B20" s="1"/>
      <c r="C20" s="1"/>
      <c r="D20" s="1"/>
      <c r="E20" s="1">
        <v>60989.5</v>
      </c>
      <c r="F20" s="1" t="s">
        <v>22</v>
      </c>
      <c r="G20" s="1"/>
      <c r="H20" s="1" t="s">
        <v>21</v>
      </c>
      <c r="I20" s="1"/>
      <c r="J20" s="1"/>
      <c r="K20" s="1"/>
      <c r="L20" s="1">
        <v>52489.5</v>
      </c>
      <c r="M20" s="1" t="s">
        <v>22</v>
      </c>
      <c r="N20" s="1"/>
      <c r="O20" s="1" t="s">
        <v>21</v>
      </c>
      <c r="P20" s="1"/>
      <c r="Q20" s="1"/>
      <c r="R20" s="1"/>
      <c r="S20" s="11">
        <v>22759.200000000001</v>
      </c>
      <c r="T20" s="1" t="s">
        <v>22</v>
      </c>
      <c r="U20" s="1"/>
      <c r="V20" s="1" t="s">
        <v>21</v>
      </c>
      <c r="W20" s="1"/>
      <c r="X20" s="1"/>
      <c r="Y20" s="1"/>
      <c r="Z20" s="11">
        <v>787.2</v>
      </c>
      <c r="AA20" s="1" t="s">
        <v>22</v>
      </c>
      <c r="AB20" s="1"/>
    </row>
    <row r="21" spans="1:28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.75" customHeight="1" x14ac:dyDescent="0.2">
      <c r="A22" s="49" t="s">
        <v>89</v>
      </c>
      <c r="B22" s="49" t="s">
        <v>23</v>
      </c>
      <c r="C22" s="49" t="s">
        <v>24</v>
      </c>
      <c r="D22" s="51" t="s">
        <v>25</v>
      </c>
      <c r="E22" s="52"/>
      <c r="F22" s="52"/>
      <c r="G22" s="53"/>
      <c r="H22" s="49" t="s">
        <v>89</v>
      </c>
      <c r="I22" s="49" t="s">
        <v>23</v>
      </c>
      <c r="J22" s="49" t="s">
        <v>24</v>
      </c>
      <c r="K22" s="51" t="s">
        <v>25</v>
      </c>
      <c r="L22" s="52"/>
      <c r="M22" s="52"/>
      <c r="N22" s="53"/>
      <c r="O22" s="49" t="s">
        <v>89</v>
      </c>
      <c r="P22" s="54" t="s">
        <v>23</v>
      </c>
      <c r="Q22" s="54" t="s">
        <v>24</v>
      </c>
      <c r="R22" s="54" t="s">
        <v>25</v>
      </c>
      <c r="S22" s="54"/>
      <c r="T22" s="54"/>
      <c r="U22" s="54"/>
      <c r="V22" s="49" t="s">
        <v>89</v>
      </c>
      <c r="W22" s="49" t="s">
        <v>23</v>
      </c>
      <c r="X22" s="54" t="s">
        <v>24</v>
      </c>
      <c r="Y22" s="54" t="s">
        <v>25</v>
      </c>
      <c r="Z22" s="54"/>
      <c r="AA22" s="54"/>
      <c r="AB22" s="54"/>
    </row>
    <row r="23" spans="1:28" ht="27" customHeight="1" x14ac:dyDescent="0.2">
      <c r="A23" s="50"/>
      <c r="B23" s="50"/>
      <c r="C23" s="50"/>
      <c r="D23" s="15" t="s">
        <v>26</v>
      </c>
      <c r="E23" s="15" t="s">
        <v>27</v>
      </c>
      <c r="F23" s="15" t="s">
        <v>28</v>
      </c>
      <c r="G23" s="15" t="s">
        <v>29</v>
      </c>
      <c r="H23" s="50"/>
      <c r="I23" s="50"/>
      <c r="J23" s="50"/>
      <c r="K23" s="16" t="s">
        <v>26</v>
      </c>
      <c r="L23" s="16" t="s">
        <v>27</v>
      </c>
      <c r="M23" s="16" t="s">
        <v>28</v>
      </c>
      <c r="N23" s="16" t="s">
        <v>29</v>
      </c>
      <c r="O23" s="50"/>
      <c r="P23" s="54"/>
      <c r="Q23" s="54"/>
      <c r="R23" s="15" t="s">
        <v>26</v>
      </c>
      <c r="S23" s="15" t="s">
        <v>27</v>
      </c>
      <c r="T23" s="15" t="s">
        <v>28</v>
      </c>
      <c r="U23" s="15" t="s">
        <v>29</v>
      </c>
      <c r="V23" s="50"/>
      <c r="W23" s="50"/>
      <c r="X23" s="54"/>
      <c r="Y23" s="15" t="s">
        <v>26</v>
      </c>
      <c r="Z23" s="15" t="s">
        <v>27</v>
      </c>
      <c r="AA23" s="15" t="s">
        <v>28</v>
      </c>
      <c r="AB23" s="15" t="s">
        <v>29</v>
      </c>
    </row>
    <row r="24" spans="1:28" s="23" customFormat="1" ht="15.75" customHeight="1" x14ac:dyDescent="0.2">
      <c r="A24" s="22">
        <v>211</v>
      </c>
      <c r="B24" s="22" t="s">
        <v>66</v>
      </c>
      <c r="C24" s="26">
        <f>D24+E24+F24+G24</f>
        <v>15885.7</v>
      </c>
      <c r="D24" s="26">
        <f t="shared" ref="D24:D33" si="0">K24+D444+K444</f>
        <v>3735.0999999999995</v>
      </c>
      <c r="E24" s="26">
        <f t="shared" ref="E24:E33" si="1">L24+E444+L444</f>
        <v>3997.2</v>
      </c>
      <c r="F24" s="26">
        <f t="shared" ref="F24:F33" si="2">M24+F444+M444</f>
        <v>3987.1</v>
      </c>
      <c r="G24" s="26">
        <f t="shared" ref="G24:G33" si="3">N24+G444+N444</f>
        <v>4166.3</v>
      </c>
      <c r="H24" s="22">
        <v>211</v>
      </c>
      <c r="I24" s="22" t="s">
        <v>66</v>
      </c>
      <c r="J24" s="26">
        <f>K24+L24+M24+N24</f>
        <v>15885.7</v>
      </c>
      <c r="K24" s="26">
        <f t="shared" ref="K24:N25" si="4">R24+Y24+K107+D187+K267+D107+R267</f>
        <v>3735.0999999999995</v>
      </c>
      <c r="L24" s="26">
        <f t="shared" si="4"/>
        <v>3997.2</v>
      </c>
      <c r="M24" s="26">
        <f t="shared" si="4"/>
        <v>3987.1</v>
      </c>
      <c r="N24" s="26">
        <f t="shared" si="4"/>
        <v>4166.3</v>
      </c>
      <c r="O24" s="22">
        <v>211</v>
      </c>
      <c r="P24" s="22" t="s">
        <v>66</v>
      </c>
      <c r="Q24" s="26">
        <f>R24+S24+T24+U24</f>
        <v>11840.8</v>
      </c>
      <c r="R24" s="26">
        <f t="shared" ref="R24:U24" si="5">R25</f>
        <v>2678.8999999999996</v>
      </c>
      <c r="S24" s="26">
        <f t="shared" si="5"/>
        <v>2995.5</v>
      </c>
      <c r="T24" s="26">
        <f t="shared" si="5"/>
        <v>3032.7999999999997</v>
      </c>
      <c r="U24" s="26">
        <f t="shared" si="5"/>
        <v>3133.6</v>
      </c>
      <c r="V24" s="22">
        <v>211</v>
      </c>
      <c r="W24" s="22" t="s">
        <v>66</v>
      </c>
      <c r="X24" s="26">
        <f>Y24+Z24+AA24+AB24</f>
        <v>0</v>
      </c>
      <c r="Y24" s="26">
        <f t="shared" ref="Y24:AB24" si="6">Y25</f>
        <v>0</v>
      </c>
      <c r="Z24" s="26">
        <f t="shared" si="6"/>
        <v>0</v>
      </c>
      <c r="AA24" s="26">
        <f t="shared" si="6"/>
        <v>0</v>
      </c>
      <c r="AB24" s="26">
        <f t="shared" si="6"/>
        <v>0</v>
      </c>
    </row>
    <row r="25" spans="1:28" ht="15" customHeight="1" x14ac:dyDescent="0.2">
      <c r="A25" s="2">
        <v>2111</v>
      </c>
      <c r="B25" s="22" t="s">
        <v>66</v>
      </c>
      <c r="C25" s="26">
        <f t="shared" ref="C25:C78" si="7">D25+E25+F25+G25</f>
        <v>15885.7</v>
      </c>
      <c r="D25" s="37">
        <f t="shared" si="0"/>
        <v>3735.0999999999995</v>
      </c>
      <c r="E25" s="37">
        <f t="shared" si="1"/>
        <v>3997.2</v>
      </c>
      <c r="F25" s="37">
        <f t="shared" si="2"/>
        <v>3987.1</v>
      </c>
      <c r="G25" s="37">
        <f t="shared" si="3"/>
        <v>4166.3</v>
      </c>
      <c r="H25" s="2">
        <v>2111</v>
      </c>
      <c r="I25" s="22" t="s">
        <v>66</v>
      </c>
      <c r="J25" s="26">
        <f t="shared" ref="J25:J78" si="8">K25+L25+M25+N25</f>
        <v>15885.7</v>
      </c>
      <c r="K25" s="37">
        <f t="shared" si="4"/>
        <v>3735.0999999999995</v>
      </c>
      <c r="L25" s="37">
        <f t="shared" si="4"/>
        <v>3997.2</v>
      </c>
      <c r="M25" s="37">
        <f t="shared" si="4"/>
        <v>3987.1</v>
      </c>
      <c r="N25" s="37">
        <f t="shared" si="4"/>
        <v>4166.3</v>
      </c>
      <c r="O25" s="2">
        <v>2111</v>
      </c>
      <c r="P25" s="22" t="s">
        <v>66</v>
      </c>
      <c r="Q25" s="3">
        <f>R25+S25+T25+U25</f>
        <v>11840.8</v>
      </c>
      <c r="R25" s="4">
        <f>2399.2+279.7</f>
        <v>2678.8999999999996</v>
      </c>
      <c r="S25" s="4">
        <f>2399.2+596.3</f>
        <v>2995.5</v>
      </c>
      <c r="T25" s="4">
        <f>2399.2+633.6</f>
        <v>3032.7999999999997</v>
      </c>
      <c r="U25" s="4">
        <v>3133.6</v>
      </c>
      <c r="V25" s="2">
        <v>2111</v>
      </c>
      <c r="W25" s="22" t="s">
        <v>66</v>
      </c>
      <c r="X25" s="3">
        <f>Y25+Z25+AA25+AB25</f>
        <v>0</v>
      </c>
      <c r="Y25" s="4"/>
      <c r="Z25" s="4"/>
      <c r="AA25" s="4"/>
      <c r="AB25" s="4"/>
    </row>
    <row r="26" spans="1:28" s="24" customFormat="1" ht="15" customHeight="1" x14ac:dyDescent="0.2">
      <c r="A26" s="2">
        <v>212</v>
      </c>
      <c r="B26" s="2" t="s">
        <v>90</v>
      </c>
      <c r="C26" s="26">
        <f t="shared" si="7"/>
        <v>2275.1000000000004</v>
      </c>
      <c r="D26" s="26">
        <f t="shared" si="0"/>
        <v>587.5</v>
      </c>
      <c r="E26" s="26">
        <f t="shared" si="1"/>
        <v>596.80000000000007</v>
      </c>
      <c r="F26" s="26">
        <f t="shared" si="2"/>
        <v>595</v>
      </c>
      <c r="G26" s="26">
        <f t="shared" si="3"/>
        <v>495.79999999999995</v>
      </c>
      <c r="H26" s="2">
        <v>212</v>
      </c>
      <c r="I26" s="2" t="s">
        <v>90</v>
      </c>
      <c r="J26" s="26">
        <f t="shared" si="8"/>
        <v>2275.1000000000004</v>
      </c>
      <c r="K26" s="26">
        <f>K27</f>
        <v>587.5</v>
      </c>
      <c r="L26" s="26">
        <f t="shared" ref="L26:N26" si="9">L27</f>
        <v>596.80000000000007</v>
      </c>
      <c r="M26" s="26">
        <f t="shared" si="9"/>
        <v>595</v>
      </c>
      <c r="N26" s="26">
        <f t="shared" si="9"/>
        <v>495.79999999999995</v>
      </c>
      <c r="O26" s="2">
        <v>212</v>
      </c>
      <c r="P26" s="2" t="s">
        <v>90</v>
      </c>
      <c r="Q26" s="26">
        <f>R26+S26+T26+U26</f>
        <v>1628.5</v>
      </c>
      <c r="R26" s="3">
        <f t="shared" ref="R26:U26" si="10">R27</f>
        <v>421.4</v>
      </c>
      <c r="S26" s="3">
        <f t="shared" si="10"/>
        <v>436.6</v>
      </c>
      <c r="T26" s="3">
        <f t="shared" si="10"/>
        <v>437.6</v>
      </c>
      <c r="U26" s="3">
        <f t="shared" si="10"/>
        <v>332.9</v>
      </c>
      <c r="V26" s="2">
        <v>212</v>
      </c>
      <c r="W26" s="2" t="s">
        <v>90</v>
      </c>
      <c r="X26" s="26">
        <f>Y26+Z26+AA26+AB26</f>
        <v>0</v>
      </c>
      <c r="Y26" s="3">
        <f t="shared" ref="Y26:AB26" si="11">Y27</f>
        <v>0</v>
      </c>
      <c r="Z26" s="3">
        <f t="shared" si="11"/>
        <v>0</v>
      </c>
      <c r="AA26" s="3">
        <f t="shared" si="11"/>
        <v>0</v>
      </c>
      <c r="AB26" s="3">
        <f t="shared" si="11"/>
        <v>0</v>
      </c>
    </row>
    <row r="27" spans="1:28" ht="15" customHeight="1" x14ac:dyDescent="0.2">
      <c r="A27" s="2">
        <v>2121</v>
      </c>
      <c r="B27" s="2" t="s">
        <v>91</v>
      </c>
      <c r="C27" s="26">
        <f t="shared" si="7"/>
        <v>2275.1000000000004</v>
      </c>
      <c r="D27" s="37">
        <f t="shared" si="0"/>
        <v>587.5</v>
      </c>
      <c r="E27" s="37">
        <f t="shared" si="1"/>
        <v>596.80000000000007</v>
      </c>
      <c r="F27" s="37">
        <f t="shared" si="2"/>
        <v>595</v>
      </c>
      <c r="G27" s="37">
        <f t="shared" si="3"/>
        <v>495.79999999999995</v>
      </c>
      <c r="H27" s="2">
        <v>2121</v>
      </c>
      <c r="I27" s="2" t="s">
        <v>91</v>
      </c>
      <c r="J27" s="26">
        <f t="shared" si="8"/>
        <v>2275.1000000000004</v>
      </c>
      <c r="K27" s="37">
        <f>R27+Y27+K110+D190+K270+D110+R270</f>
        <v>587.5</v>
      </c>
      <c r="L27" s="37">
        <f>S27+Z27+L110+E190+L270+E110+S270</f>
        <v>596.80000000000007</v>
      </c>
      <c r="M27" s="37">
        <f>T27+AA27+M110+F190+M270+F110+T270</f>
        <v>595</v>
      </c>
      <c r="N27" s="37">
        <f>U27+AB27+N110+G190+N270+G110+U270</f>
        <v>495.79999999999995</v>
      </c>
      <c r="O27" s="2">
        <v>2121</v>
      </c>
      <c r="P27" s="2" t="s">
        <v>91</v>
      </c>
      <c r="Q27" s="3">
        <f t="shared" ref="Q27:Q30" si="12">R27+S27+T27+U27</f>
        <v>1628.5</v>
      </c>
      <c r="R27" s="4">
        <v>421.4</v>
      </c>
      <c r="S27" s="4">
        <v>436.6</v>
      </c>
      <c r="T27" s="4">
        <v>437.6</v>
      </c>
      <c r="U27" s="4">
        <v>332.9</v>
      </c>
      <c r="V27" s="2">
        <v>2121</v>
      </c>
      <c r="W27" s="2" t="s">
        <v>91</v>
      </c>
      <c r="X27" s="3">
        <f t="shared" ref="X27" si="13">Y27+Z27+AA27+AB27</f>
        <v>0</v>
      </c>
      <c r="Y27" s="4"/>
      <c r="Z27" s="4"/>
      <c r="AA27" s="4"/>
      <c r="AB27" s="4"/>
    </row>
    <row r="28" spans="1:28" s="24" customFormat="1" ht="15" customHeight="1" x14ac:dyDescent="0.2">
      <c r="A28" s="2">
        <v>221</v>
      </c>
      <c r="B28" s="2" t="s">
        <v>67</v>
      </c>
      <c r="C28" s="26">
        <f t="shared" si="7"/>
        <v>18394.5</v>
      </c>
      <c r="D28" s="26">
        <f t="shared" si="0"/>
        <v>6592.5</v>
      </c>
      <c r="E28" s="26">
        <f t="shared" si="1"/>
        <v>4765.7999999999993</v>
      </c>
      <c r="F28" s="26">
        <f t="shared" si="2"/>
        <v>3929.7</v>
      </c>
      <c r="G28" s="26">
        <f t="shared" si="3"/>
        <v>3106.5</v>
      </c>
      <c r="H28" s="2">
        <v>221</v>
      </c>
      <c r="I28" s="2" t="s">
        <v>67</v>
      </c>
      <c r="J28" s="26">
        <f t="shared" si="8"/>
        <v>9894.5</v>
      </c>
      <c r="K28" s="26">
        <f>R28+Y28+K111+D191+K271+D111</f>
        <v>4391</v>
      </c>
      <c r="L28" s="26">
        <f>S28+Z28+L111+E191+L271+E111</f>
        <v>2564.2999999999997</v>
      </c>
      <c r="M28" s="26">
        <f>T28+AA28+M111+F191+M271+F111</f>
        <v>1728.1999999999998</v>
      </c>
      <c r="N28" s="26">
        <f>U28+AB28+N111+G191+N271+G111</f>
        <v>1211</v>
      </c>
      <c r="O28" s="2">
        <v>221</v>
      </c>
      <c r="P28" s="2" t="s">
        <v>67</v>
      </c>
      <c r="Q28" s="26">
        <f>R28+S28+T28+U28</f>
        <v>5541.2</v>
      </c>
      <c r="R28" s="3">
        <f>R29+R30+R36+R39+R44</f>
        <v>2422.4</v>
      </c>
      <c r="S28" s="3">
        <f>S29+S30+S36+S39+S44</f>
        <v>1772.4</v>
      </c>
      <c r="T28" s="3">
        <f>T29+T30+T36+T39+T44</f>
        <v>1024</v>
      </c>
      <c r="U28" s="3">
        <f>U29+U30+U36+U39+U44</f>
        <v>322.39999999999998</v>
      </c>
      <c r="V28" s="2">
        <v>221</v>
      </c>
      <c r="W28" s="2" t="s">
        <v>67</v>
      </c>
      <c r="X28" s="26">
        <f>Y28+Z28+AA28+AB28</f>
        <v>787.2</v>
      </c>
      <c r="Y28" s="3">
        <f>Y29+Y30+Y36+Y39+Y44</f>
        <v>78.7</v>
      </c>
      <c r="Z28" s="3">
        <f>Z29+Z30+Z36+Z39+Z44</f>
        <v>157.5</v>
      </c>
      <c r="AA28" s="3">
        <f>AA29+AA30+AA36+AA39+AA44</f>
        <v>196.8</v>
      </c>
      <c r="AB28" s="3">
        <f>AB29+AB30+AB36+AB39+AB44</f>
        <v>354.2</v>
      </c>
    </row>
    <row r="29" spans="1:28" ht="15" customHeight="1" x14ac:dyDescent="0.2">
      <c r="A29" s="2">
        <v>2211</v>
      </c>
      <c r="B29" s="2" t="s">
        <v>92</v>
      </c>
      <c r="C29" s="26">
        <f t="shared" si="7"/>
        <v>760</v>
      </c>
      <c r="D29" s="26">
        <f t="shared" si="0"/>
        <v>240.1</v>
      </c>
      <c r="E29" s="26">
        <f t="shared" si="1"/>
        <v>240.1</v>
      </c>
      <c r="F29" s="26">
        <f t="shared" si="2"/>
        <v>139.9</v>
      </c>
      <c r="G29" s="26">
        <f t="shared" si="3"/>
        <v>139.9</v>
      </c>
      <c r="H29" s="2">
        <v>2211</v>
      </c>
      <c r="I29" s="2" t="s">
        <v>92</v>
      </c>
      <c r="J29" s="26">
        <f t="shared" si="8"/>
        <v>760</v>
      </c>
      <c r="K29" s="37">
        <f>R356+Y29+K112+D192+K272+D112</f>
        <v>240.1</v>
      </c>
      <c r="L29" s="37">
        <f t="shared" ref="L29:N29" si="14">S356+Z29+L112+E192+L272+E112</f>
        <v>240.1</v>
      </c>
      <c r="M29" s="37">
        <f t="shared" si="14"/>
        <v>139.9</v>
      </c>
      <c r="N29" s="37">
        <f t="shared" si="14"/>
        <v>139.9</v>
      </c>
      <c r="O29" s="2">
        <v>2211</v>
      </c>
      <c r="P29" s="2" t="s">
        <v>92</v>
      </c>
      <c r="Q29" s="3">
        <f t="shared" si="12"/>
        <v>200</v>
      </c>
      <c r="R29" s="4">
        <v>100</v>
      </c>
      <c r="S29" s="4">
        <v>100</v>
      </c>
      <c r="T29" s="4"/>
      <c r="U29" s="4"/>
      <c r="V29" s="2">
        <v>2211</v>
      </c>
      <c r="W29" s="2" t="s">
        <v>92</v>
      </c>
      <c r="X29" s="3">
        <f t="shared" ref="X29:X30" si="15">Y29+Z29+AA29+AB29</f>
        <v>0</v>
      </c>
      <c r="Y29" s="4"/>
      <c r="Z29" s="4"/>
      <c r="AA29" s="4"/>
      <c r="AB29" s="4"/>
    </row>
    <row r="30" spans="1:28" ht="12.75" customHeight="1" x14ac:dyDescent="0.2">
      <c r="A30" s="2">
        <v>2212</v>
      </c>
      <c r="B30" s="2" t="s">
        <v>55</v>
      </c>
      <c r="C30" s="26">
        <f t="shared" si="7"/>
        <v>134.4</v>
      </c>
      <c r="D30" s="26">
        <f t="shared" si="0"/>
        <v>33.6</v>
      </c>
      <c r="E30" s="26">
        <f t="shared" si="1"/>
        <v>33.6</v>
      </c>
      <c r="F30" s="26">
        <f t="shared" si="2"/>
        <v>33.6</v>
      </c>
      <c r="G30" s="26">
        <f t="shared" si="3"/>
        <v>33.6</v>
      </c>
      <c r="H30" s="2">
        <v>2212</v>
      </c>
      <c r="I30" s="2" t="s">
        <v>55</v>
      </c>
      <c r="J30" s="26">
        <f>K30+L30+M30+N30</f>
        <v>134.4</v>
      </c>
      <c r="K30" s="26">
        <f>R357+Y30+K113+D193+K273+D113</f>
        <v>33.6</v>
      </c>
      <c r="L30" s="26">
        <f t="shared" ref="L30:N30" si="16">S357+Z30+L113+E193+L273+E113</f>
        <v>33.6</v>
      </c>
      <c r="M30" s="26">
        <f t="shared" si="16"/>
        <v>33.6</v>
      </c>
      <c r="N30" s="26">
        <f t="shared" si="16"/>
        <v>33.6</v>
      </c>
      <c r="O30" s="2">
        <v>2212</v>
      </c>
      <c r="P30" s="2" t="s">
        <v>55</v>
      </c>
      <c r="Q30" s="3">
        <f t="shared" si="12"/>
        <v>134.4</v>
      </c>
      <c r="R30" s="3">
        <f>R31+R32+R33</f>
        <v>33.6</v>
      </c>
      <c r="S30" s="3">
        <f>S31+S32+S33</f>
        <v>33.6</v>
      </c>
      <c r="T30" s="3">
        <f>T31+T32+T33</f>
        <v>33.6</v>
      </c>
      <c r="U30" s="3">
        <f>U31+U32+U33</f>
        <v>33.6</v>
      </c>
      <c r="V30" s="2">
        <v>2212</v>
      </c>
      <c r="W30" s="2" t="s">
        <v>55</v>
      </c>
      <c r="X30" s="3">
        <f t="shared" si="15"/>
        <v>0</v>
      </c>
      <c r="Y30" s="3">
        <f>Y31+Y32+Y33</f>
        <v>0</v>
      </c>
      <c r="Z30" s="3">
        <f>Z31+Z32+Z33</f>
        <v>0</v>
      </c>
      <c r="AA30" s="3">
        <f>AA31+AA32+AA33</f>
        <v>0</v>
      </c>
      <c r="AB30" s="3">
        <f>AB31+AB32+AB33</f>
        <v>0</v>
      </c>
    </row>
    <row r="31" spans="1:28" ht="15" customHeight="1" x14ac:dyDescent="0.2">
      <c r="A31" s="5">
        <v>22122100</v>
      </c>
      <c r="B31" s="13" t="s">
        <v>39</v>
      </c>
      <c r="C31" s="26">
        <f t="shared" si="7"/>
        <v>36</v>
      </c>
      <c r="D31" s="37">
        <f t="shared" si="0"/>
        <v>9</v>
      </c>
      <c r="E31" s="37">
        <f t="shared" si="1"/>
        <v>9</v>
      </c>
      <c r="F31" s="37">
        <f t="shared" si="2"/>
        <v>9</v>
      </c>
      <c r="G31" s="37">
        <f t="shared" si="3"/>
        <v>9</v>
      </c>
      <c r="H31" s="5">
        <v>22122100</v>
      </c>
      <c r="I31" s="13" t="s">
        <v>39</v>
      </c>
      <c r="J31" s="26">
        <f t="shared" si="8"/>
        <v>36</v>
      </c>
      <c r="K31" s="37">
        <f>R358+Y31+K114+D194+K274+D114</f>
        <v>9</v>
      </c>
      <c r="L31" s="37">
        <f t="shared" ref="L31:N31" si="17">S358+Z31+L114+E194+L274+E114</f>
        <v>9</v>
      </c>
      <c r="M31" s="37">
        <f t="shared" si="17"/>
        <v>9</v>
      </c>
      <c r="N31" s="37">
        <f t="shared" si="17"/>
        <v>9</v>
      </c>
      <c r="O31" s="5">
        <v>22122100</v>
      </c>
      <c r="P31" s="13" t="s">
        <v>39</v>
      </c>
      <c r="Q31" s="4">
        <f>R31+S31+T31+U31</f>
        <v>36</v>
      </c>
      <c r="R31" s="4">
        <v>9</v>
      </c>
      <c r="S31" s="4">
        <v>9</v>
      </c>
      <c r="T31" s="4">
        <v>9</v>
      </c>
      <c r="U31" s="4">
        <v>9</v>
      </c>
      <c r="V31" s="5">
        <v>22122100</v>
      </c>
      <c r="W31" s="13" t="s">
        <v>39</v>
      </c>
      <c r="X31" s="4">
        <f>Y31+Z31+AA31+AB31</f>
        <v>0</v>
      </c>
      <c r="Y31" s="4"/>
      <c r="Z31" s="4"/>
      <c r="AA31" s="4"/>
      <c r="AB31" s="4"/>
    </row>
    <row r="32" spans="1:28" ht="15" customHeight="1" x14ac:dyDescent="0.2">
      <c r="A32" s="5">
        <v>22122200</v>
      </c>
      <c r="B32" s="13" t="s">
        <v>40</v>
      </c>
      <c r="C32" s="26">
        <f t="shared" si="7"/>
        <v>14.4</v>
      </c>
      <c r="D32" s="37">
        <f t="shared" si="0"/>
        <v>3.6</v>
      </c>
      <c r="E32" s="37">
        <f t="shared" si="1"/>
        <v>3.6</v>
      </c>
      <c r="F32" s="37">
        <f t="shared" si="2"/>
        <v>3.6</v>
      </c>
      <c r="G32" s="37">
        <f t="shared" si="3"/>
        <v>3.6</v>
      </c>
      <c r="H32" s="5">
        <v>22122200</v>
      </c>
      <c r="I32" s="13" t="s">
        <v>40</v>
      </c>
      <c r="J32" s="26">
        <f t="shared" si="8"/>
        <v>14.4</v>
      </c>
      <c r="K32" s="37">
        <f t="shared" ref="K32" si="18">R359+Y32+K115+D195+K275+D115</f>
        <v>3.6</v>
      </c>
      <c r="L32" s="37">
        <f t="shared" ref="L32:L33" si="19">S359+Z32+L115+E195+L275+E115</f>
        <v>3.6</v>
      </c>
      <c r="M32" s="37">
        <f t="shared" ref="M32:M33" si="20">T359+AA32+M115+F195+M275+F115</f>
        <v>3.6</v>
      </c>
      <c r="N32" s="37">
        <f t="shared" ref="N32:N33" si="21">U359+AB32+N115+G195+N275+G115</f>
        <v>3.6</v>
      </c>
      <c r="O32" s="5">
        <v>22122200</v>
      </c>
      <c r="P32" s="13" t="s">
        <v>40</v>
      </c>
      <c r="Q32" s="4">
        <f>R32+S32+T32+U32</f>
        <v>14.4</v>
      </c>
      <c r="R32" s="4">
        <v>3.6</v>
      </c>
      <c r="S32" s="4">
        <v>3.6</v>
      </c>
      <c r="T32" s="4">
        <v>3.6</v>
      </c>
      <c r="U32" s="4">
        <v>3.6</v>
      </c>
      <c r="V32" s="5">
        <v>22122200</v>
      </c>
      <c r="W32" s="13" t="s">
        <v>40</v>
      </c>
      <c r="X32" s="4">
        <f>Y32+Z32+AA32+AB32</f>
        <v>0</v>
      </c>
      <c r="Y32" s="4"/>
      <c r="Z32" s="4"/>
      <c r="AA32" s="4"/>
      <c r="AB32" s="4"/>
    </row>
    <row r="33" spans="1:28" ht="15" customHeight="1" x14ac:dyDescent="0.2">
      <c r="A33" s="5">
        <v>22122900</v>
      </c>
      <c r="B33" s="13" t="s">
        <v>56</v>
      </c>
      <c r="C33" s="26">
        <f t="shared" si="7"/>
        <v>84</v>
      </c>
      <c r="D33" s="37">
        <f t="shared" si="0"/>
        <v>21</v>
      </c>
      <c r="E33" s="37">
        <f t="shared" si="1"/>
        <v>21</v>
      </c>
      <c r="F33" s="37">
        <f t="shared" si="2"/>
        <v>21</v>
      </c>
      <c r="G33" s="37">
        <f t="shared" si="3"/>
        <v>21</v>
      </c>
      <c r="H33" s="5">
        <v>22122900</v>
      </c>
      <c r="I33" s="13" t="s">
        <v>56</v>
      </c>
      <c r="J33" s="26">
        <f t="shared" si="8"/>
        <v>84</v>
      </c>
      <c r="K33" s="37">
        <f>R360+Y33+K116+D196+K276+D116</f>
        <v>21</v>
      </c>
      <c r="L33" s="37">
        <f t="shared" si="19"/>
        <v>21</v>
      </c>
      <c r="M33" s="37">
        <f t="shared" si="20"/>
        <v>21</v>
      </c>
      <c r="N33" s="37">
        <f t="shared" si="21"/>
        <v>21</v>
      </c>
      <c r="O33" s="5">
        <v>22122900</v>
      </c>
      <c r="P33" s="13" t="s">
        <v>56</v>
      </c>
      <c r="Q33" s="4">
        <f>R33+S33+T33+U33</f>
        <v>84</v>
      </c>
      <c r="R33" s="4">
        <v>21</v>
      </c>
      <c r="S33" s="4">
        <v>21</v>
      </c>
      <c r="T33" s="4">
        <v>21</v>
      </c>
      <c r="U33" s="4">
        <v>21</v>
      </c>
      <c r="V33" s="5">
        <v>22122900</v>
      </c>
      <c r="W33" s="13" t="s">
        <v>56</v>
      </c>
      <c r="X33" s="4">
        <f>Y33+Z33+AA33+AB33</f>
        <v>0</v>
      </c>
      <c r="Y33" s="4"/>
      <c r="Z33" s="4"/>
      <c r="AA33" s="4"/>
      <c r="AB33" s="4"/>
    </row>
    <row r="34" spans="1:28" ht="15" customHeight="1" x14ac:dyDescent="0.2">
      <c r="A34" s="2">
        <v>2213</v>
      </c>
      <c r="B34" s="44" t="s">
        <v>113</v>
      </c>
      <c r="C34" s="26">
        <f>D34+E34+F34+G34</f>
        <v>540</v>
      </c>
      <c r="D34" s="26">
        <f t="shared" ref="D34:G35" si="22">K34+D456+K456</f>
        <v>135</v>
      </c>
      <c r="E34" s="26">
        <f t="shared" si="22"/>
        <v>135</v>
      </c>
      <c r="F34" s="26">
        <f t="shared" si="22"/>
        <v>135</v>
      </c>
      <c r="G34" s="26">
        <f t="shared" si="22"/>
        <v>135</v>
      </c>
      <c r="H34" s="2">
        <v>2213</v>
      </c>
      <c r="I34" s="44" t="s">
        <v>113</v>
      </c>
      <c r="J34" s="26">
        <f>K34+L34+M34+N34</f>
        <v>540</v>
      </c>
      <c r="K34" s="26">
        <f>R277+Y34+K117+D197+K277+D117+R279+R361+D277</f>
        <v>135</v>
      </c>
      <c r="L34" s="26">
        <f t="shared" ref="L34:N34" si="23">S277+Z34+L117+E197+L277+E117+S279+S361+E277</f>
        <v>135</v>
      </c>
      <c r="M34" s="26">
        <f t="shared" si="23"/>
        <v>135</v>
      </c>
      <c r="N34" s="26">
        <f t="shared" si="23"/>
        <v>135</v>
      </c>
      <c r="O34" s="2">
        <v>2213</v>
      </c>
      <c r="P34" s="44" t="s">
        <v>113</v>
      </c>
      <c r="Q34" s="26">
        <f>R34+S34+T34+U34</f>
        <v>0</v>
      </c>
      <c r="R34" s="26">
        <f t="shared" ref="R34:U34" si="24">R35</f>
        <v>0</v>
      </c>
      <c r="S34" s="26">
        <f t="shared" si="24"/>
        <v>0</v>
      </c>
      <c r="T34" s="26">
        <f t="shared" si="24"/>
        <v>0</v>
      </c>
      <c r="U34" s="26">
        <f t="shared" si="24"/>
        <v>0</v>
      </c>
      <c r="V34" s="2">
        <v>2213</v>
      </c>
      <c r="W34" s="44" t="s">
        <v>113</v>
      </c>
      <c r="X34" s="26">
        <f>Y34+Z34+AA34+AB34</f>
        <v>0</v>
      </c>
      <c r="Y34" s="26">
        <f t="shared" ref="Y34:AB34" si="25">Y35</f>
        <v>0</v>
      </c>
      <c r="Z34" s="26">
        <f t="shared" si="25"/>
        <v>0</v>
      </c>
      <c r="AA34" s="26">
        <f t="shared" si="25"/>
        <v>0</v>
      </c>
      <c r="AB34" s="26">
        <f t="shared" si="25"/>
        <v>0</v>
      </c>
    </row>
    <row r="35" spans="1:28" ht="15" customHeight="1" x14ac:dyDescent="0.2">
      <c r="A35" s="5">
        <v>22131100</v>
      </c>
      <c r="B35" s="45" t="s">
        <v>114</v>
      </c>
      <c r="C35" s="26">
        <f t="shared" si="7"/>
        <v>540</v>
      </c>
      <c r="D35" s="37">
        <f t="shared" si="22"/>
        <v>135</v>
      </c>
      <c r="E35" s="37">
        <f t="shared" si="22"/>
        <v>135</v>
      </c>
      <c r="F35" s="37">
        <f t="shared" si="22"/>
        <v>135</v>
      </c>
      <c r="G35" s="37">
        <f t="shared" si="22"/>
        <v>135</v>
      </c>
      <c r="H35" s="5">
        <v>22131100</v>
      </c>
      <c r="I35" s="45" t="s">
        <v>114</v>
      </c>
      <c r="J35" s="26">
        <f t="shared" ref="J35" si="26">K35+L35+M35+N35</f>
        <v>540</v>
      </c>
      <c r="K35" s="37">
        <f>R35+Y35+K118+D198+K280+D118+R280</f>
        <v>135</v>
      </c>
      <c r="L35" s="37">
        <f t="shared" ref="L35:N35" si="27">S35+Z35+L118+E198+L280+E118+S280</f>
        <v>135</v>
      </c>
      <c r="M35" s="37">
        <f t="shared" si="27"/>
        <v>135</v>
      </c>
      <c r="N35" s="37">
        <f t="shared" si="27"/>
        <v>135</v>
      </c>
      <c r="O35" s="5">
        <v>22131100</v>
      </c>
      <c r="P35" s="45" t="s">
        <v>114</v>
      </c>
      <c r="Q35" s="3">
        <f>R35+S35+T35+U35</f>
        <v>0</v>
      </c>
      <c r="R35" s="4"/>
      <c r="S35" s="4"/>
      <c r="T35" s="4"/>
      <c r="U35" s="4"/>
      <c r="V35" s="5">
        <v>22131100</v>
      </c>
      <c r="W35" s="45" t="s">
        <v>114</v>
      </c>
      <c r="X35" s="3">
        <f>Y35+Z35+AA35+AB35</f>
        <v>0</v>
      </c>
      <c r="Y35" s="4"/>
      <c r="Z35" s="4"/>
      <c r="AA35" s="4"/>
      <c r="AB35" s="4"/>
    </row>
    <row r="36" spans="1:28" ht="13.5" customHeight="1" x14ac:dyDescent="0.2">
      <c r="A36" s="2">
        <v>2214</v>
      </c>
      <c r="B36" s="2" t="s">
        <v>0</v>
      </c>
      <c r="C36" s="26">
        <f t="shared" si="7"/>
        <v>555.20000000000005</v>
      </c>
      <c r="D36" s="26">
        <f t="shared" ref="D36:D60" si="28">K36+D456+K456</f>
        <v>363.8</v>
      </c>
      <c r="E36" s="26">
        <f t="shared" ref="E36:E60" si="29">L36+E456+L456</f>
        <v>63.8</v>
      </c>
      <c r="F36" s="26">
        <f t="shared" ref="F36:F60" si="30">M36+F456+M456</f>
        <v>63.8</v>
      </c>
      <c r="G36" s="26">
        <f t="shared" ref="G36:G60" si="31">N36+G456+N456</f>
        <v>63.8</v>
      </c>
      <c r="H36" s="2">
        <v>2214</v>
      </c>
      <c r="I36" s="2" t="s">
        <v>0</v>
      </c>
      <c r="J36" s="26">
        <f t="shared" si="8"/>
        <v>555.20000000000005</v>
      </c>
      <c r="K36" s="26">
        <f t="shared" ref="K36:N38" si="32">R36+Y36+K119+D199+K279+D119</f>
        <v>363.8</v>
      </c>
      <c r="L36" s="26">
        <f t="shared" si="32"/>
        <v>63.8</v>
      </c>
      <c r="M36" s="26">
        <f t="shared" si="32"/>
        <v>63.8</v>
      </c>
      <c r="N36" s="26">
        <f t="shared" si="32"/>
        <v>63.8</v>
      </c>
      <c r="O36" s="2">
        <v>2214</v>
      </c>
      <c r="P36" s="2" t="s">
        <v>0</v>
      </c>
      <c r="Q36" s="3">
        <f t="shared" ref="Q36:Q78" si="33">R36+S36+T36+U36</f>
        <v>405.20000000000005</v>
      </c>
      <c r="R36" s="3">
        <f>R37+R38</f>
        <v>213.8</v>
      </c>
      <c r="S36" s="3">
        <f t="shared" ref="S36:U36" si="34">S37+S38</f>
        <v>63.8</v>
      </c>
      <c r="T36" s="3">
        <f t="shared" si="34"/>
        <v>63.8</v>
      </c>
      <c r="U36" s="3">
        <f t="shared" si="34"/>
        <v>63.8</v>
      </c>
      <c r="V36" s="2">
        <v>2214</v>
      </c>
      <c r="W36" s="2" t="s">
        <v>0</v>
      </c>
      <c r="X36" s="3">
        <f t="shared" ref="X36" si="35">Y36+Z36+AA36+AB36</f>
        <v>0</v>
      </c>
      <c r="Y36" s="3">
        <f>Y37+Y38</f>
        <v>0</v>
      </c>
      <c r="Z36" s="3">
        <f t="shared" ref="Z36:AB36" si="36">Z37+Z38</f>
        <v>0</v>
      </c>
      <c r="AA36" s="3">
        <f t="shared" si="36"/>
        <v>0</v>
      </c>
      <c r="AB36" s="3">
        <f t="shared" si="36"/>
        <v>0</v>
      </c>
    </row>
    <row r="37" spans="1:28" ht="15" customHeight="1" x14ac:dyDescent="0.2">
      <c r="A37" s="5">
        <v>22141100</v>
      </c>
      <c r="B37" s="5" t="s">
        <v>57</v>
      </c>
      <c r="C37" s="26">
        <f t="shared" si="7"/>
        <v>405.20000000000005</v>
      </c>
      <c r="D37" s="37">
        <f t="shared" si="28"/>
        <v>213.8</v>
      </c>
      <c r="E37" s="37">
        <f t="shared" si="29"/>
        <v>63.8</v>
      </c>
      <c r="F37" s="37">
        <f t="shared" si="30"/>
        <v>63.8</v>
      </c>
      <c r="G37" s="37">
        <f t="shared" si="31"/>
        <v>63.8</v>
      </c>
      <c r="H37" s="5">
        <v>22141100</v>
      </c>
      <c r="I37" s="5" t="s">
        <v>57</v>
      </c>
      <c r="J37" s="26">
        <f t="shared" si="8"/>
        <v>405.20000000000005</v>
      </c>
      <c r="K37" s="37">
        <f t="shared" si="32"/>
        <v>213.8</v>
      </c>
      <c r="L37" s="37">
        <f t="shared" si="32"/>
        <v>63.8</v>
      </c>
      <c r="M37" s="37">
        <f t="shared" si="32"/>
        <v>63.8</v>
      </c>
      <c r="N37" s="37">
        <f t="shared" si="32"/>
        <v>63.8</v>
      </c>
      <c r="O37" s="5">
        <v>22141100</v>
      </c>
      <c r="P37" s="5" t="s">
        <v>57</v>
      </c>
      <c r="Q37" s="4">
        <f>R37+S37+T37+U37</f>
        <v>255.2</v>
      </c>
      <c r="R37" s="4">
        <v>63.8</v>
      </c>
      <c r="S37" s="4">
        <v>63.8</v>
      </c>
      <c r="T37" s="4">
        <v>63.8</v>
      </c>
      <c r="U37" s="4">
        <v>63.8</v>
      </c>
      <c r="V37" s="5">
        <v>22141100</v>
      </c>
      <c r="W37" s="5" t="s">
        <v>57</v>
      </c>
      <c r="X37" s="4">
        <f>Y37+Z37+AA37+AB37</f>
        <v>0</v>
      </c>
      <c r="Y37" s="4"/>
      <c r="Z37" s="4"/>
      <c r="AA37" s="4"/>
      <c r="AB37" s="4"/>
    </row>
    <row r="38" spans="1:28" ht="15" customHeight="1" x14ac:dyDescent="0.2">
      <c r="A38" s="5">
        <v>22141200</v>
      </c>
      <c r="B38" s="5" t="s">
        <v>1</v>
      </c>
      <c r="C38" s="26">
        <f t="shared" si="7"/>
        <v>150</v>
      </c>
      <c r="D38" s="37">
        <f t="shared" si="28"/>
        <v>150</v>
      </c>
      <c r="E38" s="37">
        <f t="shared" si="29"/>
        <v>0</v>
      </c>
      <c r="F38" s="37">
        <f t="shared" si="30"/>
        <v>0</v>
      </c>
      <c r="G38" s="37">
        <f t="shared" si="31"/>
        <v>0</v>
      </c>
      <c r="H38" s="5">
        <v>22141200</v>
      </c>
      <c r="I38" s="5" t="s">
        <v>1</v>
      </c>
      <c r="J38" s="26">
        <f t="shared" si="8"/>
        <v>150</v>
      </c>
      <c r="K38" s="37">
        <f t="shared" si="32"/>
        <v>150</v>
      </c>
      <c r="L38" s="37">
        <f t="shared" si="32"/>
        <v>0</v>
      </c>
      <c r="M38" s="37">
        <f t="shared" si="32"/>
        <v>0</v>
      </c>
      <c r="N38" s="37">
        <f t="shared" si="32"/>
        <v>0</v>
      </c>
      <c r="O38" s="5">
        <v>22141200</v>
      </c>
      <c r="P38" s="5" t="s">
        <v>1</v>
      </c>
      <c r="Q38" s="4">
        <f>R38+S38+T38+U38</f>
        <v>150</v>
      </c>
      <c r="R38" s="4">
        <v>150</v>
      </c>
      <c r="S38" s="4"/>
      <c r="T38" s="4"/>
      <c r="U38" s="4"/>
      <c r="V38" s="5">
        <v>22141200</v>
      </c>
      <c r="W38" s="5" t="s">
        <v>1</v>
      </c>
      <c r="X38" s="4">
        <f>Y38+Z38+AA38+AB38</f>
        <v>0</v>
      </c>
      <c r="Y38" s="4"/>
      <c r="Z38" s="4"/>
      <c r="AA38" s="4"/>
      <c r="AB38" s="4"/>
    </row>
    <row r="39" spans="1:28" ht="13.5" customHeight="1" x14ac:dyDescent="0.2">
      <c r="A39" s="2">
        <v>2215</v>
      </c>
      <c r="B39" s="2" t="s">
        <v>41</v>
      </c>
      <c r="C39" s="26">
        <f t="shared" si="7"/>
        <v>8209.9</v>
      </c>
      <c r="D39" s="26">
        <f t="shared" si="28"/>
        <v>3683.5</v>
      </c>
      <c r="E39" s="26">
        <f t="shared" si="29"/>
        <v>2191.7999999999997</v>
      </c>
      <c r="F39" s="26">
        <f t="shared" si="30"/>
        <v>1425.9</v>
      </c>
      <c r="G39" s="26">
        <f t="shared" si="31"/>
        <v>908.7</v>
      </c>
      <c r="H39" s="2">
        <v>2215</v>
      </c>
      <c r="I39" s="2" t="s">
        <v>41</v>
      </c>
      <c r="J39" s="26">
        <f>K39+L39+M39+N39</f>
        <v>8209.9</v>
      </c>
      <c r="K39" s="26">
        <f>R39+Y39+K122+D202+K282+D122+R282</f>
        <v>3683.5</v>
      </c>
      <c r="L39" s="26">
        <f t="shared" ref="L39:N39" si="37">S39+Z39+L122+E202+L282+E122+S282</f>
        <v>2191.7999999999997</v>
      </c>
      <c r="M39" s="26">
        <f t="shared" si="37"/>
        <v>1425.9</v>
      </c>
      <c r="N39" s="26">
        <f t="shared" si="37"/>
        <v>908.7</v>
      </c>
      <c r="O39" s="2">
        <v>2215</v>
      </c>
      <c r="P39" s="2" t="s">
        <v>41</v>
      </c>
      <c r="Q39" s="3">
        <f t="shared" si="33"/>
        <v>4801.6000000000004</v>
      </c>
      <c r="R39" s="3">
        <f>R40+R41+R42+R43</f>
        <v>2075</v>
      </c>
      <c r="S39" s="3">
        <f t="shared" ref="S39:U39" si="38">S40+S41+S42+S43</f>
        <v>1575</v>
      </c>
      <c r="T39" s="3">
        <f t="shared" si="38"/>
        <v>926.6</v>
      </c>
      <c r="U39" s="3">
        <f t="shared" si="38"/>
        <v>225</v>
      </c>
      <c r="V39" s="2">
        <v>2215</v>
      </c>
      <c r="W39" s="2" t="s">
        <v>41</v>
      </c>
      <c r="X39" s="3">
        <f t="shared" ref="X39:X45" si="39">Y39+Z39+AA39+AB39</f>
        <v>787.2</v>
      </c>
      <c r="Y39" s="3">
        <f>Y40+Y41+Y42+Y43</f>
        <v>78.7</v>
      </c>
      <c r="Z39" s="3">
        <f t="shared" ref="Z39:AB39" si="40">Z40+Z41+Z42+Z43</f>
        <v>157.5</v>
      </c>
      <c r="AA39" s="3">
        <f t="shared" si="40"/>
        <v>196.8</v>
      </c>
      <c r="AB39" s="3">
        <f t="shared" si="40"/>
        <v>354.2</v>
      </c>
    </row>
    <row r="40" spans="1:28" ht="15" customHeight="1" x14ac:dyDescent="0.2">
      <c r="A40" s="5">
        <v>22151400</v>
      </c>
      <c r="B40" s="5" t="s">
        <v>42</v>
      </c>
      <c r="C40" s="26">
        <f t="shared" si="7"/>
        <v>120</v>
      </c>
      <c r="D40" s="37">
        <f t="shared" si="28"/>
        <v>30</v>
      </c>
      <c r="E40" s="37">
        <f t="shared" si="29"/>
        <v>30</v>
      </c>
      <c r="F40" s="37">
        <f t="shared" si="30"/>
        <v>30</v>
      </c>
      <c r="G40" s="37">
        <f t="shared" si="31"/>
        <v>30</v>
      </c>
      <c r="H40" s="5">
        <v>22151400</v>
      </c>
      <c r="I40" s="5" t="s">
        <v>42</v>
      </c>
      <c r="J40" s="26">
        <f>K40+L40+M40+N40</f>
        <v>120</v>
      </c>
      <c r="K40" s="37">
        <f>R40+Y40+K123+D203+K283+D123+R283</f>
        <v>30</v>
      </c>
      <c r="L40" s="37">
        <f>S40+Z40+L123+E203+L283+E123+S283</f>
        <v>30</v>
      </c>
      <c r="M40" s="37">
        <f t="shared" ref="M40:N40" si="41">T40+AA40+M123+F203+M283+F123+T283</f>
        <v>30</v>
      </c>
      <c r="N40" s="37">
        <f t="shared" si="41"/>
        <v>30</v>
      </c>
      <c r="O40" s="5">
        <v>22151400</v>
      </c>
      <c r="P40" s="5" t="s">
        <v>42</v>
      </c>
      <c r="Q40" s="4">
        <f t="shared" si="33"/>
        <v>100</v>
      </c>
      <c r="R40" s="4">
        <v>25</v>
      </c>
      <c r="S40" s="4">
        <v>25</v>
      </c>
      <c r="T40" s="4">
        <v>25</v>
      </c>
      <c r="U40" s="4">
        <v>25</v>
      </c>
      <c r="V40" s="5">
        <v>22151400</v>
      </c>
      <c r="W40" s="5" t="s">
        <v>42</v>
      </c>
      <c r="X40" s="4">
        <f t="shared" si="39"/>
        <v>0</v>
      </c>
      <c r="Y40" s="4"/>
      <c r="Z40" s="4"/>
      <c r="AA40" s="4"/>
      <c r="AB40" s="4"/>
    </row>
    <row r="41" spans="1:28" ht="15" customHeight="1" x14ac:dyDescent="0.2">
      <c r="A41" s="5">
        <v>22152100</v>
      </c>
      <c r="B41" s="5" t="s">
        <v>112</v>
      </c>
      <c r="C41" s="26">
        <f t="shared" si="7"/>
        <v>147</v>
      </c>
      <c r="D41" s="37">
        <f t="shared" si="28"/>
        <v>0</v>
      </c>
      <c r="E41" s="37">
        <f t="shared" si="29"/>
        <v>0</v>
      </c>
      <c r="F41" s="37">
        <f t="shared" si="30"/>
        <v>0</v>
      </c>
      <c r="G41" s="37">
        <f t="shared" si="31"/>
        <v>147</v>
      </c>
      <c r="H41" s="5">
        <v>22152100</v>
      </c>
      <c r="I41" s="5" t="s">
        <v>112</v>
      </c>
      <c r="J41" s="26">
        <f t="shared" si="8"/>
        <v>147</v>
      </c>
      <c r="K41" s="37">
        <f>R41+Y41+K124+D204+K284+D124</f>
        <v>0</v>
      </c>
      <c r="L41" s="37">
        <f>S41+Z41+L124+E204+L284+E124</f>
        <v>0</v>
      </c>
      <c r="M41" s="37">
        <f>T41+AA41+M124+F204+M284+F124</f>
        <v>0</v>
      </c>
      <c r="N41" s="37">
        <f>U41+AB41+N124+G204+N284+G124</f>
        <v>147</v>
      </c>
      <c r="O41" s="5">
        <v>22152100</v>
      </c>
      <c r="P41" s="5" t="s">
        <v>112</v>
      </c>
      <c r="Q41" s="4">
        <f t="shared" si="33"/>
        <v>0</v>
      </c>
      <c r="R41" s="4"/>
      <c r="S41" s="4"/>
      <c r="T41" s="4"/>
      <c r="U41" s="4"/>
      <c r="V41" s="5">
        <v>22152100</v>
      </c>
      <c r="W41" s="5" t="s">
        <v>112</v>
      </c>
      <c r="X41" s="4">
        <f t="shared" si="39"/>
        <v>0</v>
      </c>
      <c r="Y41" s="4"/>
      <c r="Z41" s="4"/>
      <c r="AA41" s="4"/>
      <c r="AB41" s="4"/>
    </row>
    <row r="42" spans="1:28" ht="15" customHeight="1" x14ac:dyDescent="0.2">
      <c r="A42" s="5">
        <v>22153100</v>
      </c>
      <c r="B42" s="5" t="s">
        <v>93</v>
      </c>
      <c r="C42" s="26">
        <f t="shared" si="7"/>
        <v>130</v>
      </c>
      <c r="D42" s="37">
        <f t="shared" si="28"/>
        <v>57.5</v>
      </c>
      <c r="E42" s="37">
        <f t="shared" si="29"/>
        <v>57.5</v>
      </c>
      <c r="F42" s="37">
        <f t="shared" si="30"/>
        <v>7.5</v>
      </c>
      <c r="G42" s="37">
        <f t="shared" si="31"/>
        <v>7.5</v>
      </c>
      <c r="H42" s="5">
        <v>22153100</v>
      </c>
      <c r="I42" s="5" t="s">
        <v>93</v>
      </c>
      <c r="J42" s="26">
        <f t="shared" si="8"/>
        <v>130</v>
      </c>
      <c r="K42" s="37">
        <f>R369+Y42+K125+D205+K285+D125</f>
        <v>57.5</v>
      </c>
      <c r="L42" s="37">
        <f t="shared" ref="L42:N42" si="42">S369+Z42+L125+E205+L285+E125</f>
        <v>57.5</v>
      </c>
      <c r="M42" s="37">
        <f t="shared" si="42"/>
        <v>7.5</v>
      </c>
      <c r="N42" s="37">
        <f t="shared" si="42"/>
        <v>7.5</v>
      </c>
      <c r="O42" s="5">
        <v>22153100</v>
      </c>
      <c r="P42" s="5" t="s">
        <v>93</v>
      </c>
      <c r="Q42" s="4">
        <f>R42+S42+T42+U42</f>
        <v>100</v>
      </c>
      <c r="R42" s="4">
        <v>50</v>
      </c>
      <c r="S42" s="4">
        <v>50</v>
      </c>
      <c r="T42" s="4"/>
      <c r="U42" s="4"/>
      <c r="V42" s="5">
        <v>22153100</v>
      </c>
      <c r="W42" s="5" t="s">
        <v>93</v>
      </c>
      <c r="X42" s="4">
        <f t="shared" si="39"/>
        <v>0</v>
      </c>
      <c r="Y42" s="4"/>
      <c r="Z42" s="4"/>
      <c r="AA42" s="4"/>
      <c r="AB42" s="4"/>
    </row>
    <row r="43" spans="1:28" ht="28.5" customHeight="1" x14ac:dyDescent="0.2">
      <c r="A43" s="5">
        <v>22154900</v>
      </c>
      <c r="B43" s="5" t="s">
        <v>94</v>
      </c>
      <c r="C43" s="26">
        <f t="shared" si="7"/>
        <v>7812.8999999999987</v>
      </c>
      <c r="D43" s="37">
        <f t="shared" si="28"/>
        <v>3596</v>
      </c>
      <c r="E43" s="37">
        <f t="shared" si="29"/>
        <v>2104.2999999999997</v>
      </c>
      <c r="F43" s="37">
        <f t="shared" si="30"/>
        <v>1388.4</v>
      </c>
      <c r="G43" s="37">
        <f t="shared" si="31"/>
        <v>724.2</v>
      </c>
      <c r="H43" s="5">
        <v>22154900</v>
      </c>
      <c r="I43" s="5" t="s">
        <v>94</v>
      </c>
      <c r="J43" s="26">
        <f t="shared" si="8"/>
        <v>7812.8999999999987</v>
      </c>
      <c r="K43" s="37">
        <f>R370+Y43+K126+D206+K286+D126</f>
        <v>3596</v>
      </c>
      <c r="L43" s="37">
        <f t="shared" ref="L43:N43" si="43">S370+Z43+L126+E206+L286+E126</f>
        <v>2104.2999999999997</v>
      </c>
      <c r="M43" s="37">
        <f t="shared" si="43"/>
        <v>1388.4</v>
      </c>
      <c r="N43" s="37">
        <f t="shared" si="43"/>
        <v>724.2</v>
      </c>
      <c r="O43" s="5">
        <v>22154900</v>
      </c>
      <c r="P43" s="5" t="s">
        <v>94</v>
      </c>
      <c r="Q43" s="4">
        <f t="shared" si="33"/>
        <v>4601.6000000000004</v>
      </c>
      <c r="R43" s="4">
        <v>2000</v>
      </c>
      <c r="S43" s="4">
        <v>1500</v>
      </c>
      <c r="T43" s="4">
        <v>901.6</v>
      </c>
      <c r="U43" s="4">
        <v>200</v>
      </c>
      <c r="V43" s="5">
        <v>22154900</v>
      </c>
      <c r="W43" s="5" t="s">
        <v>94</v>
      </c>
      <c r="X43" s="4">
        <f t="shared" si="39"/>
        <v>787.2</v>
      </c>
      <c r="Y43" s="46">
        <v>78.7</v>
      </c>
      <c r="Z43" s="46">
        <v>157.5</v>
      </c>
      <c r="AA43" s="46">
        <v>196.8</v>
      </c>
      <c r="AB43" s="46">
        <v>354.2</v>
      </c>
    </row>
    <row r="44" spans="1:28" ht="15" customHeight="1" x14ac:dyDescent="0.2">
      <c r="A44" s="2">
        <v>2218</v>
      </c>
      <c r="B44" s="2" t="s">
        <v>59</v>
      </c>
      <c r="C44" s="26">
        <f t="shared" si="7"/>
        <v>8500</v>
      </c>
      <c r="D44" s="26">
        <f t="shared" si="28"/>
        <v>2201.5</v>
      </c>
      <c r="E44" s="26">
        <f t="shared" si="29"/>
        <v>2201.5</v>
      </c>
      <c r="F44" s="26">
        <f t="shared" si="30"/>
        <v>2201.5</v>
      </c>
      <c r="G44" s="26">
        <f t="shared" si="31"/>
        <v>1895.5</v>
      </c>
      <c r="H44" s="2">
        <v>2218</v>
      </c>
      <c r="I44" s="2" t="s">
        <v>59</v>
      </c>
      <c r="J44" s="26">
        <f t="shared" si="8"/>
        <v>0</v>
      </c>
      <c r="K44" s="26">
        <f t="shared" ref="K44:N45" si="44">R44+Y44+K127+D207+K287+D127</f>
        <v>0</v>
      </c>
      <c r="L44" s="26">
        <f t="shared" si="44"/>
        <v>0</v>
      </c>
      <c r="M44" s="26">
        <f t="shared" si="44"/>
        <v>0</v>
      </c>
      <c r="N44" s="26">
        <f t="shared" si="44"/>
        <v>0</v>
      </c>
      <c r="O44" s="2">
        <v>2218</v>
      </c>
      <c r="P44" s="2" t="s">
        <v>59</v>
      </c>
      <c r="Q44" s="3">
        <f t="shared" si="33"/>
        <v>0</v>
      </c>
      <c r="R44" s="3">
        <f>R45</f>
        <v>0</v>
      </c>
      <c r="S44" s="3">
        <f t="shared" ref="S44:U44" si="45">S45</f>
        <v>0</v>
      </c>
      <c r="T44" s="3">
        <f t="shared" si="45"/>
        <v>0</v>
      </c>
      <c r="U44" s="3">
        <f t="shared" si="45"/>
        <v>0</v>
      </c>
      <c r="V44" s="2">
        <v>2218</v>
      </c>
      <c r="W44" s="2" t="s">
        <v>59</v>
      </c>
      <c r="X44" s="3">
        <f t="shared" si="39"/>
        <v>0</v>
      </c>
      <c r="Y44" s="3">
        <f>Y45</f>
        <v>0</v>
      </c>
      <c r="Z44" s="3">
        <f t="shared" ref="Z44:AB44" si="46">Z45</f>
        <v>0</v>
      </c>
      <c r="AA44" s="3">
        <f t="shared" si="46"/>
        <v>0</v>
      </c>
      <c r="AB44" s="3">
        <f t="shared" si="46"/>
        <v>0</v>
      </c>
    </row>
    <row r="45" spans="1:28" ht="15" customHeight="1" x14ac:dyDescent="0.2">
      <c r="A45" s="5">
        <v>22181100</v>
      </c>
      <c r="B45" s="5" t="s">
        <v>59</v>
      </c>
      <c r="C45" s="26">
        <f t="shared" si="7"/>
        <v>8500</v>
      </c>
      <c r="D45" s="37">
        <f t="shared" si="28"/>
        <v>2201.5</v>
      </c>
      <c r="E45" s="37">
        <f t="shared" si="29"/>
        <v>2201.5</v>
      </c>
      <c r="F45" s="37">
        <f t="shared" si="30"/>
        <v>2201.5</v>
      </c>
      <c r="G45" s="37">
        <f t="shared" si="31"/>
        <v>1895.5</v>
      </c>
      <c r="H45" s="5">
        <v>22181100</v>
      </c>
      <c r="I45" s="5" t="s">
        <v>59</v>
      </c>
      <c r="J45" s="26">
        <f t="shared" si="8"/>
        <v>0</v>
      </c>
      <c r="K45" s="37">
        <f t="shared" si="44"/>
        <v>0</v>
      </c>
      <c r="L45" s="37">
        <f t="shared" si="44"/>
        <v>0</v>
      </c>
      <c r="M45" s="37">
        <f t="shared" si="44"/>
        <v>0</v>
      </c>
      <c r="N45" s="37">
        <f t="shared" si="44"/>
        <v>0</v>
      </c>
      <c r="O45" s="5">
        <v>22181100</v>
      </c>
      <c r="P45" s="5" t="s">
        <v>59</v>
      </c>
      <c r="Q45" s="4">
        <f t="shared" si="33"/>
        <v>0</v>
      </c>
      <c r="R45" s="4"/>
      <c r="S45" s="4"/>
      <c r="T45" s="4"/>
      <c r="U45" s="4"/>
      <c r="V45" s="5">
        <v>22181100</v>
      </c>
      <c r="W45" s="5" t="s">
        <v>59</v>
      </c>
      <c r="X45" s="4">
        <f t="shared" si="39"/>
        <v>0</v>
      </c>
      <c r="Y45" s="4"/>
      <c r="Z45" s="4"/>
      <c r="AA45" s="4"/>
      <c r="AB45" s="4"/>
    </row>
    <row r="46" spans="1:28" s="24" customFormat="1" ht="15" customHeight="1" x14ac:dyDescent="0.2">
      <c r="A46" s="2">
        <v>222</v>
      </c>
      <c r="B46" s="2" t="s">
        <v>68</v>
      </c>
      <c r="C46" s="26">
        <f t="shared" si="7"/>
        <v>5601.7999999999993</v>
      </c>
      <c r="D46" s="26">
        <f t="shared" si="28"/>
        <v>489.5</v>
      </c>
      <c r="E46" s="26">
        <f t="shared" si="29"/>
        <v>1874.5</v>
      </c>
      <c r="F46" s="26">
        <f t="shared" si="30"/>
        <v>1034.7</v>
      </c>
      <c r="G46" s="26">
        <f t="shared" si="31"/>
        <v>2203.1</v>
      </c>
      <c r="H46" s="2">
        <v>222</v>
      </c>
      <c r="I46" s="2" t="s">
        <v>68</v>
      </c>
      <c r="J46" s="26">
        <f t="shared" si="8"/>
        <v>5601.7999999999993</v>
      </c>
      <c r="K46" s="26">
        <f>R46+Y46+K129+D209+K289+D129+R289</f>
        <v>489.5</v>
      </c>
      <c r="L46" s="26">
        <f t="shared" ref="L46:N46" si="47">S46+Z46+L129+E209+L289+E129+S289</f>
        <v>1874.5</v>
      </c>
      <c r="M46" s="26">
        <f t="shared" si="47"/>
        <v>1034.7</v>
      </c>
      <c r="N46" s="26">
        <f t="shared" si="47"/>
        <v>2203.1</v>
      </c>
      <c r="O46" s="2">
        <v>222</v>
      </c>
      <c r="P46" s="2" t="s">
        <v>68</v>
      </c>
      <c r="Q46" s="26">
        <f>R46+S46+T46+U46</f>
        <v>150</v>
      </c>
      <c r="R46" s="3">
        <f>R47+R50+R53+R54</f>
        <v>52</v>
      </c>
      <c r="S46" s="3">
        <f t="shared" ref="S46:U46" si="48">S47+S50+S53+S54</f>
        <v>57</v>
      </c>
      <c r="T46" s="3">
        <f t="shared" si="48"/>
        <v>41</v>
      </c>
      <c r="U46" s="3">
        <f t="shared" si="48"/>
        <v>0</v>
      </c>
      <c r="V46" s="2">
        <v>222</v>
      </c>
      <c r="W46" s="2" t="s">
        <v>68</v>
      </c>
      <c r="X46" s="26">
        <f>Y46+Z46+AA46+AB46</f>
        <v>0</v>
      </c>
      <c r="Y46" s="3">
        <f t="shared" ref="Y46:AB46" si="49">Y47+Y50+Y53+Y54</f>
        <v>0</v>
      </c>
      <c r="Z46" s="3">
        <f t="shared" si="49"/>
        <v>0</v>
      </c>
      <c r="AA46" s="3">
        <f t="shared" si="49"/>
        <v>0</v>
      </c>
      <c r="AB46" s="3">
        <f t="shared" si="49"/>
        <v>0</v>
      </c>
    </row>
    <row r="47" spans="1:28" ht="16.5" customHeight="1" x14ac:dyDescent="0.2">
      <c r="A47" s="2">
        <v>2221</v>
      </c>
      <c r="B47" s="2" t="s">
        <v>44</v>
      </c>
      <c r="C47" s="26">
        <f t="shared" si="7"/>
        <v>2636.2</v>
      </c>
      <c r="D47" s="26">
        <f t="shared" si="28"/>
        <v>0</v>
      </c>
      <c r="E47" s="26">
        <f t="shared" si="29"/>
        <v>1780</v>
      </c>
      <c r="F47" s="26">
        <f t="shared" si="30"/>
        <v>856.2</v>
      </c>
      <c r="G47" s="26">
        <f t="shared" si="31"/>
        <v>0</v>
      </c>
      <c r="H47" s="2">
        <v>2221</v>
      </c>
      <c r="I47" s="2" t="s">
        <v>44</v>
      </c>
      <c r="J47" s="26">
        <f t="shared" si="8"/>
        <v>2636.2</v>
      </c>
      <c r="K47" s="26">
        <f t="shared" ref="K47:N49" si="50">R47+Y47+K130+D210+K290+D130</f>
        <v>0</v>
      </c>
      <c r="L47" s="26">
        <f t="shared" si="50"/>
        <v>1780</v>
      </c>
      <c r="M47" s="26">
        <f t="shared" si="50"/>
        <v>856.2</v>
      </c>
      <c r="N47" s="26">
        <f t="shared" si="50"/>
        <v>0</v>
      </c>
      <c r="O47" s="2">
        <v>2221</v>
      </c>
      <c r="P47" s="2" t="s">
        <v>44</v>
      </c>
      <c r="Q47" s="3">
        <f t="shared" si="33"/>
        <v>0</v>
      </c>
      <c r="R47" s="3">
        <f>R48+R49</f>
        <v>0</v>
      </c>
      <c r="S47" s="3">
        <f t="shared" ref="S47:U47" si="51">S48+S49</f>
        <v>0</v>
      </c>
      <c r="T47" s="3">
        <f t="shared" si="51"/>
        <v>0</v>
      </c>
      <c r="U47" s="3">
        <f t="shared" si="51"/>
        <v>0</v>
      </c>
      <c r="V47" s="2">
        <v>2221</v>
      </c>
      <c r="W47" s="2" t="s">
        <v>44</v>
      </c>
      <c r="X47" s="3">
        <f t="shared" ref="X47:X56" si="52">Y47+Z47+AA47+AB47</f>
        <v>0</v>
      </c>
      <c r="Y47" s="3">
        <f>Y48+Y49</f>
        <v>0</v>
      </c>
      <c r="Z47" s="3">
        <f t="shared" ref="Z47:AB47" si="53">Z48+Z49</f>
        <v>0</v>
      </c>
      <c r="AA47" s="3">
        <f t="shared" si="53"/>
        <v>0</v>
      </c>
      <c r="AB47" s="3">
        <f t="shared" si="53"/>
        <v>0</v>
      </c>
    </row>
    <row r="48" spans="1:28" ht="15" customHeight="1" x14ac:dyDescent="0.2">
      <c r="A48" s="5">
        <v>22211100</v>
      </c>
      <c r="B48" s="13" t="s">
        <v>43</v>
      </c>
      <c r="C48" s="26">
        <f t="shared" si="7"/>
        <v>856.2</v>
      </c>
      <c r="D48" s="37">
        <f t="shared" si="28"/>
        <v>0</v>
      </c>
      <c r="E48" s="37">
        <f t="shared" si="29"/>
        <v>0</v>
      </c>
      <c r="F48" s="37">
        <f t="shared" si="30"/>
        <v>856.2</v>
      </c>
      <c r="G48" s="37">
        <f t="shared" si="31"/>
        <v>0</v>
      </c>
      <c r="H48" s="5">
        <v>22211100</v>
      </c>
      <c r="I48" s="13" t="s">
        <v>43</v>
      </c>
      <c r="J48" s="26">
        <f t="shared" si="8"/>
        <v>856.2</v>
      </c>
      <c r="K48" s="37">
        <f t="shared" si="50"/>
        <v>0</v>
      </c>
      <c r="L48" s="37">
        <f t="shared" si="50"/>
        <v>0</v>
      </c>
      <c r="M48" s="37">
        <f t="shared" si="50"/>
        <v>856.2</v>
      </c>
      <c r="N48" s="37">
        <f t="shared" si="50"/>
        <v>0</v>
      </c>
      <c r="O48" s="5">
        <v>22211100</v>
      </c>
      <c r="P48" s="13" t="s">
        <v>43</v>
      </c>
      <c r="Q48" s="4">
        <f t="shared" si="33"/>
        <v>0</v>
      </c>
      <c r="R48" s="4"/>
      <c r="S48" s="4"/>
      <c r="T48" s="4"/>
      <c r="U48" s="4"/>
      <c r="V48" s="5">
        <v>22211100</v>
      </c>
      <c r="W48" s="13" t="s">
        <v>43</v>
      </c>
      <c r="X48" s="4">
        <f t="shared" si="52"/>
        <v>0</v>
      </c>
      <c r="Y48" s="4"/>
      <c r="Z48" s="4"/>
      <c r="AA48" s="4"/>
      <c r="AB48" s="4"/>
    </row>
    <row r="49" spans="1:34" ht="15" customHeight="1" x14ac:dyDescent="0.2">
      <c r="A49" s="5">
        <v>22211200</v>
      </c>
      <c r="B49" s="13" t="s">
        <v>95</v>
      </c>
      <c r="C49" s="26">
        <f t="shared" si="7"/>
        <v>1780</v>
      </c>
      <c r="D49" s="37">
        <f t="shared" si="28"/>
        <v>0</v>
      </c>
      <c r="E49" s="37">
        <f t="shared" si="29"/>
        <v>1780</v>
      </c>
      <c r="F49" s="37">
        <f t="shared" si="30"/>
        <v>0</v>
      </c>
      <c r="G49" s="37">
        <f t="shared" si="31"/>
        <v>0</v>
      </c>
      <c r="H49" s="5">
        <v>22211200</v>
      </c>
      <c r="I49" s="13" t="s">
        <v>95</v>
      </c>
      <c r="J49" s="26">
        <f t="shared" si="8"/>
        <v>1780</v>
      </c>
      <c r="K49" s="37">
        <f t="shared" si="50"/>
        <v>0</v>
      </c>
      <c r="L49" s="37">
        <f t="shared" si="50"/>
        <v>1780</v>
      </c>
      <c r="M49" s="37">
        <f t="shared" si="50"/>
        <v>0</v>
      </c>
      <c r="N49" s="37">
        <f t="shared" si="50"/>
        <v>0</v>
      </c>
      <c r="O49" s="5">
        <v>22211200</v>
      </c>
      <c r="P49" s="13" t="s">
        <v>95</v>
      </c>
      <c r="Q49" s="4">
        <f t="shared" si="33"/>
        <v>0</v>
      </c>
      <c r="R49" s="4"/>
      <c r="S49" s="4"/>
      <c r="T49" s="4"/>
      <c r="U49" s="4"/>
      <c r="V49" s="5">
        <v>22211200</v>
      </c>
      <c r="W49" s="13" t="s">
        <v>95</v>
      </c>
      <c r="X49" s="4">
        <f t="shared" si="52"/>
        <v>0</v>
      </c>
      <c r="Y49" s="4"/>
      <c r="Z49" s="4"/>
      <c r="AA49" s="4"/>
      <c r="AB49" s="4"/>
    </row>
    <row r="50" spans="1:34" ht="27.75" customHeight="1" x14ac:dyDescent="0.2">
      <c r="A50" s="2">
        <v>2222</v>
      </c>
      <c r="B50" s="2" t="s">
        <v>45</v>
      </c>
      <c r="C50" s="26">
        <f t="shared" si="7"/>
        <v>545.6</v>
      </c>
      <c r="D50" s="26">
        <f t="shared" si="28"/>
        <v>289.5</v>
      </c>
      <c r="E50" s="26">
        <f t="shared" si="29"/>
        <v>94.5</v>
      </c>
      <c r="F50" s="26">
        <f t="shared" si="30"/>
        <v>78.5</v>
      </c>
      <c r="G50" s="26">
        <f t="shared" si="31"/>
        <v>83.1</v>
      </c>
      <c r="H50" s="2">
        <v>2222</v>
      </c>
      <c r="I50" s="2" t="s">
        <v>45</v>
      </c>
      <c r="J50" s="26">
        <f t="shared" si="8"/>
        <v>545.6</v>
      </c>
      <c r="K50" s="26">
        <f>R50+Y50+K133+D213+K293+D133+R293</f>
        <v>289.5</v>
      </c>
      <c r="L50" s="26">
        <f t="shared" ref="L50:N50" si="54">S50+Z50+L133+E213+L293+E133+S293</f>
        <v>94.5</v>
      </c>
      <c r="M50" s="26">
        <f t="shared" si="54"/>
        <v>78.5</v>
      </c>
      <c r="N50" s="26">
        <f t="shared" si="54"/>
        <v>83.1</v>
      </c>
      <c r="O50" s="2">
        <v>2222</v>
      </c>
      <c r="P50" s="2" t="s">
        <v>45</v>
      </c>
      <c r="Q50" s="3">
        <f t="shared" si="33"/>
        <v>150</v>
      </c>
      <c r="R50" s="3">
        <f>R51+R52</f>
        <v>52</v>
      </c>
      <c r="S50" s="3">
        <f>S51+S52</f>
        <v>57</v>
      </c>
      <c r="T50" s="3">
        <f>T51+T52</f>
        <v>41</v>
      </c>
      <c r="U50" s="3">
        <f>U51+U52</f>
        <v>0</v>
      </c>
      <c r="V50" s="2">
        <v>2222</v>
      </c>
      <c r="W50" s="2" t="s">
        <v>45</v>
      </c>
      <c r="X50" s="3">
        <f t="shared" si="52"/>
        <v>0</v>
      </c>
      <c r="Y50" s="3">
        <f>Y51+Y52</f>
        <v>0</v>
      </c>
      <c r="Z50" s="3">
        <f>Z51+Z52</f>
        <v>0</v>
      </c>
      <c r="AA50" s="3">
        <f>AA51+AA52</f>
        <v>0</v>
      </c>
      <c r="AB50" s="3">
        <f>AB51+AB52</f>
        <v>0</v>
      </c>
    </row>
    <row r="51" spans="1:34" ht="15" customHeight="1" x14ac:dyDescent="0.2">
      <c r="A51" s="5">
        <v>22221100</v>
      </c>
      <c r="B51" s="5" t="s">
        <v>46</v>
      </c>
      <c r="C51" s="26">
        <f t="shared" si="7"/>
        <v>20</v>
      </c>
      <c r="D51" s="37">
        <f t="shared" si="28"/>
        <v>7</v>
      </c>
      <c r="E51" s="37">
        <f t="shared" si="29"/>
        <v>7</v>
      </c>
      <c r="F51" s="37">
        <f t="shared" si="30"/>
        <v>6</v>
      </c>
      <c r="G51" s="37">
        <f t="shared" si="31"/>
        <v>0</v>
      </c>
      <c r="H51" s="5">
        <v>22221100</v>
      </c>
      <c r="I51" s="5" t="s">
        <v>46</v>
      </c>
      <c r="J51" s="26">
        <f t="shared" si="8"/>
        <v>20</v>
      </c>
      <c r="K51" s="37">
        <f>R51+Y51+K134+D214+K294+D134</f>
        <v>7</v>
      </c>
      <c r="L51" s="37">
        <f>S51+Z51+L134+E214+L294+E134</f>
        <v>7</v>
      </c>
      <c r="M51" s="37">
        <f>T51+AA51+M134+F214+M294+F134</f>
        <v>6</v>
      </c>
      <c r="N51" s="37">
        <f>U51+AB51+N134+G214+N294+G134</f>
        <v>0</v>
      </c>
      <c r="O51" s="5">
        <v>22221100</v>
      </c>
      <c r="P51" s="5" t="s">
        <v>46</v>
      </c>
      <c r="Q51" s="4">
        <f t="shared" si="33"/>
        <v>20</v>
      </c>
      <c r="R51" s="4">
        <v>7</v>
      </c>
      <c r="S51" s="4">
        <v>7</v>
      </c>
      <c r="T51" s="4">
        <v>6</v>
      </c>
      <c r="U51" s="4"/>
      <c r="V51" s="5">
        <v>22221100</v>
      </c>
      <c r="W51" s="5" t="s">
        <v>46</v>
      </c>
      <c r="X51" s="4">
        <f t="shared" si="52"/>
        <v>0</v>
      </c>
      <c r="Y51" s="4"/>
      <c r="Z51" s="4"/>
      <c r="AA51" s="4"/>
      <c r="AB51" s="4"/>
    </row>
    <row r="52" spans="1:34" ht="26.25" customHeight="1" x14ac:dyDescent="0.2">
      <c r="A52" s="5">
        <v>22221200</v>
      </c>
      <c r="B52" s="5" t="s">
        <v>96</v>
      </c>
      <c r="C52" s="26">
        <f t="shared" si="7"/>
        <v>525.6</v>
      </c>
      <c r="D52" s="37">
        <f t="shared" si="28"/>
        <v>282.5</v>
      </c>
      <c r="E52" s="37">
        <f t="shared" si="29"/>
        <v>87.5</v>
      </c>
      <c r="F52" s="37">
        <f t="shared" si="30"/>
        <v>72.5</v>
      </c>
      <c r="G52" s="37">
        <f t="shared" si="31"/>
        <v>83.1</v>
      </c>
      <c r="H52" s="5">
        <v>22221200</v>
      </c>
      <c r="I52" s="5" t="s">
        <v>96</v>
      </c>
      <c r="J52" s="26">
        <f t="shared" si="8"/>
        <v>525.6</v>
      </c>
      <c r="K52" s="37">
        <f>R52+Y52+K135+D215+K295+D135+R295</f>
        <v>282.5</v>
      </c>
      <c r="L52" s="37">
        <f t="shared" ref="L52:N52" si="55">S52+Z52+L135+E215+L295+E135+S295</f>
        <v>87.5</v>
      </c>
      <c r="M52" s="37">
        <f t="shared" si="55"/>
        <v>72.5</v>
      </c>
      <c r="N52" s="37">
        <f t="shared" si="55"/>
        <v>83.1</v>
      </c>
      <c r="O52" s="5">
        <v>22221200</v>
      </c>
      <c r="P52" s="5" t="s">
        <v>96</v>
      </c>
      <c r="Q52" s="4">
        <f t="shared" si="33"/>
        <v>130</v>
      </c>
      <c r="R52" s="4">
        <v>45</v>
      </c>
      <c r="S52" s="4">
        <v>50</v>
      </c>
      <c r="T52" s="4">
        <v>35</v>
      </c>
      <c r="U52" s="4"/>
      <c r="V52" s="5">
        <v>22221200</v>
      </c>
      <c r="W52" s="5" t="s">
        <v>96</v>
      </c>
      <c r="X52" s="4">
        <f t="shared" si="52"/>
        <v>0</v>
      </c>
      <c r="Y52" s="4"/>
      <c r="Z52" s="4"/>
      <c r="AA52" s="4"/>
      <c r="AB52" s="4"/>
    </row>
    <row r="53" spans="1:34" ht="29.25" customHeight="1" x14ac:dyDescent="0.2">
      <c r="A53" s="2">
        <v>2223</v>
      </c>
      <c r="B53" s="2" t="s">
        <v>53</v>
      </c>
      <c r="C53" s="26">
        <f t="shared" si="7"/>
        <v>100</v>
      </c>
      <c r="D53" s="26">
        <f t="shared" si="28"/>
        <v>0</v>
      </c>
      <c r="E53" s="26">
        <f t="shared" si="29"/>
        <v>0</v>
      </c>
      <c r="F53" s="26">
        <f t="shared" si="30"/>
        <v>100</v>
      </c>
      <c r="G53" s="26">
        <f t="shared" si="31"/>
        <v>0</v>
      </c>
      <c r="H53" s="2">
        <v>2223</v>
      </c>
      <c r="I53" s="2" t="s">
        <v>53</v>
      </c>
      <c r="J53" s="26">
        <f t="shared" si="8"/>
        <v>100</v>
      </c>
      <c r="K53" s="26">
        <f t="shared" ref="K53:N60" si="56">R53+Y53+K136+D216+K296+D136</f>
        <v>0</v>
      </c>
      <c r="L53" s="26">
        <f t="shared" si="56"/>
        <v>0</v>
      </c>
      <c r="M53" s="26">
        <f t="shared" si="56"/>
        <v>100</v>
      </c>
      <c r="N53" s="26">
        <f t="shared" si="56"/>
        <v>0</v>
      </c>
      <c r="O53" s="2">
        <v>2223</v>
      </c>
      <c r="P53" s="2" t="s">
        <v>53</v>
      </c>
      <c r="Q53" s="3">
        <f t="shared" si="33"/>
        <v>0</v>
      </c>
      <c r="R53" s="4"/>
      <c r="S53" s="4"/>
      <c r="T53" s="4"/>
      <c r="U53" s="4"/>
      <c r="V53" s="2">
        <v>2223</v>
      </c>
      <c r="W53" s="2" t="s">
        <v>53</v>
      </c>
      <c r="X53" s="3">
        <f t="shared" si="52"/>
        <v>0</v>
      </c>
      <c r="Y53" s="4"/>
      <c r="Z53" s="4"/>
      <c r="AA53" s="4"/>
      <c r="AB53" s="4"/>
    </row>
    <row r="54" spans="1:34" ht="15" customHeight="1" x14ac:dyDescent="0.2">
      <c r="A54" s="2">
        <v>2224</v>
      </c>
      <c r="B54" s="2" t="s">
        <v>97</v>
      </c>
      <c r="C54" s="26">
        <f t="shared" si="7"/>
        <v>2320</v>
      </c>
      <c r="D54" s="26">
        <f t="shared" si="28"/>
        <v>200</v>
      </c>
      <c r="E54" s="26">
        <f t="shared" si="29"/>
        <v>0</v>
      </c>
      <c r="F54" s="26">
        <f t="shared" si="30"/>
        <v>0</v>
      </c>
      <c r="G54" s="26">
        <f t="shared" si="31"/>
        <v>2120</v>
      </c>
      <c r="H54" s="2">
        <v>2224</v>
      </c>
      <c r="I54" s="2" t="s">
        <v>97</v>
      </c>
      <c r="J54" s="26">
        <f t="shared" si="8"/>
        <v>2320</v>
      </c>
      <c r="K54" s="26">
        <f t="shared" si="56"/>
        <v>200</v>
      </c>
      <c r="L54" s="26">
        <f t="shared" si="56"/>
        <v>0</v>
      </c>
      <c r="M54" s="26">
        <f t="shared" si="56"/>
        <v>0</v>
      </c>
      <c r="N54" s="26">
        <f t="shared" si="56"/>
        <v>2120</v>
      </c>
      <c r="O54" s="2">
        <v>2224</v>
      </c>
      <c r="P54" s="2" t="s">
        <v>97</v>
      </c>
      <c r="Q54" s="3">
        <f t="shared" si="33"/>
        <v>0</v>
      </c>
      <c r="R54" s="3">
        <f>R55+R56</f>
        <v>0</v>
      </c>
      <c r="S54" s="3">
        <f>S55+S56</f>
        <v>0</v>
      </c>
      <c r="T54" s="3">
        <f>T55+T56</f>
        <v>0</v>
      </c>
      <c r="U54" s="3">
        <f>U55+U56</f>
        <v>0</v>
      </c>
      <c r="V54" s="2">
        <v>2224</v>
      </c>
      <c r="W54" s="2" t="s">
        <v>97</v>
      </c>
      <c r="X54" s="3">
        <f t="shared" si="52"/>
        <v>0</v>
      </c>
      <c r="Y54" s="3">
        <f>Y55+Y56</f>
        <v>0</v>
      </c>
      <c r="Z54" s="3">
        <f>Z55+Z56</f>
        <v>0</v>
      </c>
      <c r="AA54" s="3">
        <f>AA55+AA56</f>
        <v>0</v>
      </c>
      <c r="AB54" s="3">
        <f>AB55+AB56</f>
        <v>0</v>
      </c>
      <c r="AE54" s="43">
        <f>60.7/3*2</f>
        <v>40.466666666666669</v>
      </c>
      <c r="AF54" s="43">
        <f>148.5/3*2</f>
        <v>99</v>
      </c>
      <c r="AG54" s="43">
        <f>168.8/3*2</f>
        <v>112.53333333333335</v>
      </c>
      <c r="AH54" s="43">
        <f>297/3*2</f>
        <v>198</v>
      </c>
    </row>
    <row r="55" spans="1:34" ht="15" customHeight="1" x14ac:dyDescent="0.2">
      <c r="A55" s="5">
        <v>22241100</v>
      </c>
      <c r="B55" s="13" t="s">
        <v>6</v>
      </c>
      <c r="C55" s="26">
        <f t="shared" si="7"/>
        <v>2320</v>
      </c>
      <c r="D55" s="37">
        <f t="shared" si="28"/>
        <v>200</v>
      </c>
      <c r="E55" s="37">
        <f t="shared" si="29"/>
        <v>0</v>
      </c>
      <c r="F55" s="37">
        <f t="shared" si="30"/>
        <v>0</v>
      </c>
      <c r="G55" s="37">
        <f t="shared" si="31"/>
        <v>2120</v>
      </c>
      <c r="H55" s="5">
        <v>22241100</v>
      </c>
      <c r="I55" s="13" t="s">
        <v>6</v>
      </c>
      <c r="J55" s="26">
        <f t="shared" si="8"/>
        <v>2320</v>
      </c>
      <c r="K55" s="37">
        <f t="shared" si="56"/>
        <v>200</v>
      </c>
      <c r="L55" s="37">
        <f t="shared" si="56"/>
        <v>0</v>
      </c>
      <c r="M55" s="37">
        <f t="shared" si="56"/>
        <v>0</v>
      </c>
      <c r="N55" s="37">
        <f t="shared" si="56"/>
        <v>2120</v>
      </c>
      <c r="O55" s="5">
        <v>22241100</v>
      </c>
      <c r="P55" s="13" t="s">
        <v>6</v>
      </c>
      <c r="Q55" s="4">
        <f t="shared" si="33"/>
        <v>0</v>
      </c>
      <c r="R55" s="4"/>
      <c r="S55" s="4"/>
      <c r="T55" s="4"/>
      <c r="U55" s="4"/>
      <c r="V55" s="5">
        <v>22241100</v>
      </c>
      <c r="W55" s="13" t="s">
        <v>6</v>
      </c>
      <c r="X55" s="4">
        <f t="shared" si="52"/>
        <v>0</v>
      </c>
      <c r="Y55" s="4"/>
      <c r="Z55" s="4"/>
      <c r="AA55" s="4"/>
      <c r="AB55" s="4"/>
    </row>
    <row r="56" spans="1:34" ht="15" customHeight="1" x14ac:dyDescent="0.2">
      <c r="A56" s="5">
        <v>22241200</v>
      </c>
      <c r="B56" s="13" t="s">
        <v>47</v>
      </c>
      <c r="C56" s="26">
        <f t="shared" si="7"/>
        <v>0</v>
      </c>
      <c r="D56" s="37">
        <f t="shared" si="28"/>
        <v>0</v>
      </c>
      <c r="E56" s="37">
        <f t="shared" si="29"/>
        <v>0</v>
      </c>
      <c r="F56" s="37">
        <f t="shared" si="30"/>
        <v>0</v>
      </c>
      <c r="G56" s="37">
        <f t="shared" si="31"/>
        <v>0</v>
      </c>
      <c r="H56" s="5">
        <v>22241200</v>
      </c>
      <c r="I56" s="13" t="s">
        <v>47</v>
      </c>
      <c r="J56" s="26">
        <f t="shared" si="8"/>
        <v>0</v>
      </c>
      <c r="K56" s="37">
        <f t="shared" si="56"/>
        <v>0</v>
      </c>
      <c r="L56" s="37">
        <f t="shared" si="56"/>
        <v>0</v>
      </c>
      <c r="M56" s="37">
        <f t="shared" si="56"/>
        <v>0</v>
      </c>
      <c r="N56" s="37">
        <f t="shared" si="56"/>
        <v>0</v>
      </c>
      <c r="O56" s="5">
        <v>22241200</v>
      </c>
      <c r="P56" s="13" t="s">
        <v>47</v>
      </c>
      <c r="Q56" s="4">
        <f t="shared" si="33"/>
        <v>0</v>
      </c>
      <c r="R56" s="4"/>
      <c r="S56" s="4"/>
      <c r="T56" s="4"/>
      <c r="U56" s="4"/>
      <c r="V56" s="5">
        <v>22241200</v>
      </c>
      <c r="W56" s="13" t="s">
        <v>47</v>
      </c>
      <c r="X56" s="4">
        <f t="shared" si="52"/>
        <v>0</v>
      </c>
      <c r="Y56" s="4"/>
      <c r="Z56" s="4"/>
      <c r="AA56" s="4"/>
      <c r="AB56" s="4"/>
    </row>
    <row r="57" spans="1:34" s="24" customFormat="1" ht="15" customHeight="1" x14ac:dyDescent="0.2">
      <c r="A57" s="2">
        <v>223</v>
      </c>
      <c r="B57" s="25" t="s">
        <v>30</v>
      </c>
      <c r="C57" s="26">
        <f>D57+E57+F57+G57</f>
        <v>304.40000000000003</v>
      </c>
      <c r="D57" s="26">
        <f t="shared" si="28"/>
        <v>151.19999999999999</v>
      </c>
      <c r="E57" s="26">
        <f t="shared" si="29"/>
        <v>51.100000000000009</v>
      </c>
      <c r="F57" s="26">
        <f t="shared" si="30"/>
        <v>51</v>
      </c>
      <c r="G57" s="26">
        <f t="shared" si="31"/>
        <v>51.1</v>
      </c>
      <c r="H57" s="2">
        <v>223</v>
      </c>
      <c r="I57" s="25" t="s">
        <v>30</v>
      </c>
      <c r="J57" s="26">
        <f t="shared" si="8"/>
        <v>304.40000000000003</v>
      </c>
      <c r="K57" s="26">
        <f t="shared" si="56"/>
        <v>151.19999999999999</v>
      </c>
      <c r="L57" s="26">
        <f t="shared" si="56"/>
        <v>51.100000000000009</v>
      </c>
      <c r="M57" s="26">
        <f t="shared" si="56"/>
        <v>51</v>
      </c>
      <c r="N57" s="26">
        <f t="shared" si="56"/>
        <v>51.1</v>
      </c>
      <c r="O57" s="2">
        <v>223</v>
      </c>
      <c r="P57" s="25" t="s">
        <v>30</v>
      </c>
      <c r="Q57" s="26">
        <f>R57+S57+T57+U57</f>
        <v>115</v>
      </c>
      <c r="R57" s="3">
        <f t="shared" ref="R57:U57" si="57">R58</f>
        <v>103.8</v>
      </c>
      <c r="S57" s="3">
        <f t="shared" si="57"/>
        <v>3.7</v>
      </c>
      <c r="T57" s="3">
        <f t="shared" si="57"/>
        <v>3.7</v>
      </c>
      <c r="U57" s="3">
        <f t="shared" si="57"/>
        <v>3.8</v>
      </c>
      <c r="V57" s="2">
        <v>223</v>
      </c>
      <c r="W57" s="25" t="s">
        <v>30</v>
      </c>
      <c r="X57" s="26">
        <f>Y57+Z57+AA57+AB57</f>
        <v>0</v>
      </c>
      <c r="Y57" s="3">
        <f t="shared" ref="Y57:AB57" si="58">Y58</f>
        <v>0</v>
      </c>
      <c r="Z57" s="3">
        <f t="shared" si="58"/>
        <v>0</v>
      </c>
      <c r="AA57" s="3">
        <f t="shared" si="58"/>
        <v>0</v>
      </c>
      <c r="AB57" s="3">
        <f t="shared" si="58"/>
        <v>0</v>
      </c>
    </row>
    <row r="58" spans="1:34" ht="17.25" customHeight="1" x14ac:dyDescent="0.2">
      <c r="A58" s="2">
        <v>2231</v>
      </c>
      <c r="B58" s="2" t="s">
        <v>30</v>
      </c>
      <c r="C58" s="26">
        <f t="shared" si="7"/>
        <v>304.40000000000003</v>
      </c>
      <c r="D58" s="26">
        <f t="shared" si="28"/>
        <v>151.19999999999999</v>
      </c>
      <c r="E58" s="26">
        <f t="shared" si="29"/>
        <v>51.100000000000009</v>
      </c>
      <c r="F58" s="26">
        <f t="shared" si="30"/>
        <v>51</v>
      </c>
      <c r="G58" s="26">
        <f t="shared" si="31"/>
        <v>51.1</v>
      </c>
      <c r="H58" s="2">
        <v>2231</v>
      </c>
      <c r="I58" s="2" t="s">
        <v>30</v>
      </c>
      <c r="J58" s="26">
        <f t="shared" si="8"/>
        <v>304.40000000000003</v>
      </c>
      <c r="K58" s="26">
        <f t="shared" si="56"/>
        <v>151.19999999999999</v>
      </c>
      <c r="L58" s="26">
        <f t="shared" si="56"/>
        <v>51.100000000000009</v>
      </c>
      <c r="M58" s="26">
        <f t="shared" si="56"/>
        <v>51</v>
      </c>
      <c r="N58" s="26">
        <f t="shared" si="56"/>
        <v>51.1</v>
      </c>
      <c r="O58" s="2">
        <v>2231</v>
      </c>
      <c r="P58" s="2" t="s">
        <v>30</v>
      </c>
      <c r="Q58" s="3">
        <f t="shared" si="33"/>
        <v>115</v>
      </c>
      <c r="R58" s="3">
        <f>R59+R60</f>
        <v>103.8</v>
      </c>
      <c r="S58" s="3">
        <f>S59+S60</f>
        <v>3.7</v>
      </c>
      <c r="T58" s="3">
        <f>T59+T60</f>
        <v>3.7</v>
      </c>
      <c r="U58" s="3">
        <f>U59+U60</f>
        <v>3.8</v>
      </c>
      <c r="V58" s="2">
        <v>2231</v>
      </c>
      <c r="W58" s="2" t="s">
        <v>30</v>
      </c>
      <c r="X58" s="3">
        <f t="shared" ref="X58:X60" si="59">Y58+Z58+AA58+AB58</f>
        <v>0</v>
      </c>
      <c r="Y58" s="3">
        <f>Y59+Y60</f>
        <v>0</v>
      </c>
      <c r="Z58" s="3">
        <f>Z59+Z60</f>
        <v>0</v>
      </c>
      <c r="AA58" s="3">
        <f>AA59+AA60</f>
        <v>0</v>
      </c>
      <c r="AB58" s="3">
        <f>AB59+AB60</f>
        <v>0</v>
      </c>
    </row>
    <row r="59" spans="1:34" ht="15" customHeight="1" x14ac:dyDescent="0.2">
      <c r="A59" s="5">
        <v>22311100</v>
      </c>
      <c r="B59" s="5" t="s">
        <v>31</v>
      </c>
      <c r="C59" s="26">
        <f t="shared" si="7"/>
        <v>204.4</v>
      </c>
      <c r="D59" s="37">
        <f t="shared" si="28"/>
        <v>51.2</v>
      </c>
      <c r="E59" s="37">
        <f t="shared" si="29"/>
        <v>51.100000000000009</v>
      </c>
      <c r="F59" s="37">
        <f t="shared" si="30"/>
        <v>51</v>
      </c>
      <c r="G59" s="37">
        <f t="shared" si="31"/>
        <v>51.1</v>
      </c>
      <c r="H59" s="5">
        <v>22311100</v>
      </c>
      <c r="I59" s="5" t="s">
        <v>31</v>
      </c>
      <c r="J59" s="26">
        <f t="shared" si="8"/>
        <v>204.4</v>
      </c>
      <c r="K59" s="37">
        <f t="shared" si="56"/>
        <v>51.2</v>
      </c>
      <c r="L59" s="37">
        <f t="shared" si="56"/>
        <v>51.100000000000009</v>
      </c>
      <c r="M59" s="37">
        <f t="shared" si="56"/>
        <v>51</v>
      </c>
      <c r="N59" s="37">
        <f t="shared" si="56"/>
        <v>51.1</v>
      </c>
      <c r="O59" s="5">
        <v>22311100</v>
      </c>
      <c r="P59" s="5" t="s">
        <v>31</v>
      </c>
      <c r="Q59" s="4">
        <f t="shared" si="33"/>
        <v>15</v>
      </c>
      <c r="R59" s="4">
        <v>3.8</v>
      </c>
      <c r="S59" s="4">
        <v>3.7</v>
      </c>
      <c r="T59" s="4">
        <v>3.7</v>
      </c>
      <c r="U59" s="4">
        <v>3.8</v>
      </c>
      <c r="V59" s="5">
        <v>22311100</v>
      </c>
      <c r="W59" s="5" t="s">
        <v>31</v>
      </c>
      <c r="X59" s="4">
        <f t="shared" si="59"/>
        <v>0</v>
      </c>
      <c r="Y59" s="4"/>
      <c r="Z59" s="4"/>
      <c r="AA59" s="4"/>
      <c r="AB59" s="4"/>
    </row>
    <row r="60" spans="1:34" ht="15" customHeight="1" x14ac:dyDescent="0.2">
      <c r="A60" s="5">
        <v>22311200</v>
      </c>
      <c r="B60" s="5" t="s">
        <v>32</v>
      </c>
      <c r="C60" s="26">
        <f t="shared" si="7"/>
        <v>100</v>
      </c>
      <c r="D60" s="37">
        <f t="shared" si="28"/>
        <v>100</v>
      </c>
      <c r="E60" s="37">
        <f t="shared" si="29"/>
        <v>0</v>
      </c>
      <c r="F60" s="37">
        <f t="shared" si="30"/>
        <v>0</v>
      </c>
      <c r="G60" s="37">
        <f t="shared" si="31"/>
        <v>0</v>
      </c>
      <c r="H60" s="5">
        <v>22311200</v>
      </c>
      <c r="I60" s="5" t="s">
        <v>32</v>
      </c>
      <c r="J60" s="26">
        <f t="shared" si="8"/>
        <v>100</v>
      </c>
      <c r="K60" s="37">
        <f t="shared" si="56"/>
        <v>100</v>
      </c>
      <c r="L60" s="37">
        <f t="shared" si="56"/>
        <v>0</v>
      </c>
      <c r="M60" s="37">
        <f t="shared" si="56"/>
        <v>0</v>
      </c>
      <c r="N60" s="37">
        <f t="shared" si="56"/>
        <v>0</v>
      </c>
      <c r="O60" s="5">
        <v>22311200</v>
      </c>
      <c r="P60" s="5" t="s">
        <v>32</v>
      </c>
      <c r="Q60" s="4">
        <f t="shared" si="33"/>
        <v>100</v>
      </c>
      <c r="R60" s="4">
        <v>100</v>
      </c>
      <c r="S60" s="4"/>
      <c r="T60" s="4"/>
      <c r="U60" s="4"/>
      <c r="V60" s="5">
        <v>22311200</v>
      </c>
      <c r="W60" s="5" t="s">
        <v>32</v>
      </c>
      <c r="X60" s="4">
        <f t="shared" si="59"/>
        <v>0</v>
      </c>
      <c r="Y60" s="4"/>
      <c r="Z60" s="4"/>
      <c r="AA60" s="4"/>
      <c r="AB60" s="4"/>
    </row>
    <row r="61" spans="1:34" ht="15" customHeight="1" x14ac:dyDescent="0.2">
      <c r="A61" s="2">
        <v>2823</v>
      </c>
      <c r="B61" s="40" t="s">
        <v>118</v>
      </c>
      <c r="C61" s="26">
        <f t="shared" si="7"/>
        <v>50</v>
      </c>
      <c r="D61" s="26">
        <f t="shared" ref="D61:D79" si="60">K61+D480+K480</f>
        <v>50</v>
      </c>
      <c r="E61" s="26">
        <f t="shared" ref="E61" si="61">L61+E480+L480</f>
        <v>0</v>
      </c>
      <c r="F61" s="26">
        <f t="shared" ref="F61" si="62">M61+F480+M480</f>
        <v>0</v>
      </c>
      <c r="G61" s="26">
        <f t="shared" ref="G61" si="63">N61+G480+N480</f>
        <v>0</v>
      </c>
      <c r="H61" s="2">
        <v>2823</v>
      </c>
      <c r="I61" s="40" t="s">
        <v>118</v>
      </c>
      <c r="J61" s="26">
        <f t="shared" si="8"/>
        <v>50</v>
      </c>
      <c r="K61" s="26">
        <f>R61+Y61+K143+D223+K303+D143</f>
        <v>50</v>
      </c>
      <c r="L61" s="26">
        <f t="shared" ref="L61" si="64">S61+Z61+L143+E223+L303+E143</f>
        <v>0</v>
      </c>
      <c r="M61" s="26">
        <f t="shared" ref="M61" si="65">T61+AA61+M143+F223+M303+F143</f>
        <v>0</v>
      </c>
      <c r="N61" s="26">
        <f t="shared" ref="N61" si="66">U61+AB61+N143+G223+N303+G143</f>
        <v>0</v>
      </c>
      <c r="O61" s="2">
        <v>2823</v>
      </c>
      <c r="P61" s="40" t="s">
        <v>118</v>
      </c>
      <c r="Q61" s="26">
        <f>R61+S61+T61+U61</f>
        <v>50</v>
      </c>
      <c r="R61" s="4">
        <v>50</v>
      </c>
      <c r="S61" s="4"/>
      <c r="T61" s="4"/>
      <c r="U61" s="4"/>
      <c r="V61" s="2">
        <v>2823</v>
      </c>
      <c r="W61" s="40" t="s">
        <v>118</v>
      </c>
      <c r="X61" s="26">
        <f>Y61+Z61+AA61+AB61</f>
        <v>0</v>
      </c>
      <c r="Y61" s="4"/>
      <c r="Z61" s="4"/>
      <c r="AA61" s="4"/>
      <c r="AB61" s="4"/>
    </row>
    <row r="62" spans="1:34" s="24" customFormat="1" ht="15" customHeight="1" x14ac:dyDescent="0.2">
      <c r="A62" s="2">
        <v>272</v>
      </c>
      <c r="B62" s="2" t="s">
        <v>98</v>
      </c>
      <c r="C62" s="26">
        <f t="shared" si="7"/>
        <v>825</v>
      </c>
      <c r="D62" s="26">
        <f t="shared" si="60"/>
        <v>100</v>
      </c>
      <c r="E62" s="26">
        <f t="shared" ref="E62:E79" si="67">L62+E481+L481</f>
        <v>100</v>
      </c>
      <c r="F62" s="26">
        <f t="shared" ref="F62:F79" si="68">M62+F481+M481</f>
        <v>175</v>
      </c>
      <c r="G62" s="26">
        <f t="shared" ref="G62:G79" si="69">N62+G481+N481</f>
        <v>450</v>
      </c>
      <c r="H62" s="2">
        <v>272</v>
      </c>
      <c r="I62" s="2" t="s">
        <v>98</v>
      </c>
      <c r="J62" s="26">
        <f t="shared" si="8"/>
        <v>825</v>
      </c>
      <c r="K62" s="26">
        <f>R62+Y62+K144+D224+K304+D144</f>
        <v>100</v>
      </c>
      <c r="L62" s="26">
        <f t="shared" ref="L62:N65" si="70">S62+Z62+L144+E224+L304+E144</f>
        <v>100</v>
      </c>
      <c r="M62" s="26">
        <f t="shared" si="70"/>
        <v>175</v>
      </c>
      <c r="N62" s="26">
        <f t="shared" si="70"/>
        <v>450</v>
      </c>
      <c r="O62" s="2">
        <v>272</v>
      </c>
      <c r="P62" s="2" t="s">
        <v>98</v>
      </c>
      <c r="Q62" s="26">
        <f>R62+S62+T62+U62</f>
        <v>0</v>
      </c>
      <c r="R62" s="3"/>
      <c r="S62" s="3"/>
      <c r="T62" s="3">
        <f t="shared" ref="T62:U62" si="71">T63</f>
        <v>0</v>
      </c>
      <c r="U62" s="3">
        <f t="shared" si="71"/>
        <v>0</v>
      </c>
      <c r="V62" s="2">
        <v>272</v>
      </c>
      <c r="W62" s="2" t="s">
        <v>98</v>
      </c>
      <c r="X62" s="26">
        <f>Y62+Z62+AA62+AB62</f>
        <v>0</v>
      </c>
      <c r="Y62" s="3">
        <f t="shared" ref="Y62:AB62" si="72">Y63</f>
        <v>0</v>
      </c>
      <c r="Z62" s="3">
        <f t="shared" si="72"/>
        <v>0</v>
      </c>
      <c r="AA62" s="3">
        <f t="shared" si="72"/>
        <v>0</v>
      </c>
      <c r="AB62" s="3">
        <f t="shared" si="72"/>
        <v>0</v>
      </c>
    </row>
    <row r="63" spans="1:34" ht="29.25" customHeight="1" x14ac:dyDescent="0.2">
      <c r="A63" s="2">
        <v>2721</v>
      </c>
      <c r="B63" s="2" t="s">
        <v>98</v>
      </c>
      <c r="C63" s="26">
        <f t="shared" si="7"/>
        <v>825</v>
      </c>
      <c r="D63" s="26">
        <f t="shared" si="60"/>
        <v>100</v>
      </c>
      <c r="E63" s="26">
        <f t="shared" si="67"/>
        <v>100</v>
      </c>
      <c r="F63" s="26">
        <f t="shared" si="68"/>
        <v>175</v>
      </c>
      <c r="G63" s="26">
        <f t="shared" si="69"/>
        <v>450</v>
      </c>
      <c r="H63" s="2">
        <v>2721</v>
      </c>
      <c r="I63" s="2" t="s">
        <v>98</v>
      </c>
      <c r="J63" s="26">
        <f t="shared" si="8"/>
        <v>825</v>
      </c>
      <c r="K63" s="26">
        <f>R63+Y63+K145+D225+K305+D145</f>
        <v>100</v>
      </c>
      <c r="L63" s="26">
        <f t="shared" si="70"/>
        <v>100</v>
      </c>
      <c r="M63" s="26">
        <f t="shared" si="70"/>
        <v>175</v>
      </c>
      <c r="N63" s="26">
        <f t="shared" si="70"/>
        <v>450</v>
      </c>
      <c r="O63" s="2">
        <v>2721</v>
      </c>
      <c r="P63" s="2" t="s">
        <v>98</v>
      </c>
      <c r="Q63" s="3">
        <f t="shared" si="33"/>
        <v>0</v>
      </c>
      <c r="R63" s="3"/>
      <c r="S63" s="3"/>
      <c r="T63" s="3"/>
      <c r="U63" s="3"/>
      <c r="V63" s="2">
        <v>2721</v>
      </c>
      <c r="W63" s="2" t="s">
        <v>98</v>
      </c>
      <c r="X63" s="3">
        <f t="shared" ref="X63" si="73">Y63+Z63+AA63+AB63</f>
        <v>0</v>
      </c>
      <c r="Y63" s="3"/>
      <c r="Z63" s="3"/>
      <c r="AA63" s="3"/>
      <c r="AB63" s="3"/>
    </row>
    <row r="64" spans="1:34" s="24" customFormat="1" ht="29.25" customHeight="1" x14ac:dyDescent="0.2">
      <c r="A64" s="2">
        <v>282</v>
      </c>
      <c r="B64" s="2" t="s">
        <v>69</v>
      </c>
      <c r="C64" s="26">
        <f t="shared" si="7"/>
        <v>1028.6999999999998</v>
      </c>
      <c r="D64" s="26">
        <f t="shared" si="60"/>
        <v>257.2</v>
      </c>
      <c r="E64" s="26">
        <f t="shared" si="67"/>
        <v>257.2</v>
      </c>
      <c r="F64" s="26">
        <f t="shared" si="68"/>
        <v>257.2</v>
      </c>
      <c r="G64" s="26">
        <f t="shared" si="69"/>
        <v>257.10000000000002</v>
      </c>
      <c r="H64" s="2">
        <v>282</v>
      </c>
      <c r="I64" s="2" t="s">
        <v>69</v>
      </c>
      <c r="J64" s="26">
        <f t="shared" si="8"/>
        <v>1028.6999999999998</v>
      </c>
      <c r="K64" s="26">
        <f>R64+Y64+K146+D226+K306+D146</f>
        <v>257.2</v>
      </c>
      <c r="L64" s="26">
        <f t="shared" si="70"/>
        <v>257.2</v>
      </c>
      <c r="M64" s="26">
        <f t="shared" si="70"/>
        <v>257.2</v>
      </c>
      <c r="N64" s="26">
        <f t="shared" si="70"/>
        <v>257.10000000000002</v>
      </c>
      <c r="O64" s="2">
        <v>282</v>
      </c>
      <c r="P64" s="2" t="s">
        <v>69</v>
      </c>
      <c r="Q64" s="26">
        <f>R64+S64+T64+U64</f>
        <v>1028.6999999999998</v>
      </c>
      <c r="R64" s="3">
        <f t="shared" ref="R64:U64" si="74">R65</f>
        <v>257.2</v>
      </c>
      <c r="S64" s="3">
        <f t="shared" si="74"/>
        <v>257.2</v>
      </c>
      <c r="T64" s="3">
        <f t="shared" si="74"/>
        <v>257.2</v>
      </c>
      <c r="U64" s="3">
        <f t="shared" si="74"/>
        <v>257.10000000000002</v>
      </c>
      <c r="V64" s="2">
        <v>282</v>
      </c>
      <c r="W64" s="2" t="s">
        <v>69</v>
      </c>
      <c r="X64" s="26">
        <f>Y64+Z64+AA64+AB64</f>
        <v>0</v>
      </c>
      <c r="Y64" s="3">
        <f t="shared" ref="Y64:AB64" si="75">Y65</f>
        <v>0</v>
      </c>
      <c r="Z64" s="3">
        <f t="shared" si="75"/>
        <v>0</v>
      </c>
      <c r="AA64" s="3">
        <f t="shared" si="75"/>
        <v>0</v>
      </c>
      <c r="AB64" s="3">
        <f t="shared" si="75"/>
        <v>0</v>
      </c>
    </row>
    <row r="65" spans="1:28" ht="17.25" customHeight="1" x14ac:dyDescent="0.2">
      <c r="A65" s="2">
        <v>2824</v>
      </c>
      <c r="B65" s="2" t="s">
        <v>2</v>
      </c>
      <c r="C65" s="26">
        <f t="shared" si="7"/>
        <v>1028.6999999999998</v>
      </c>
      <c r="D65" s="26">
        <f t="shared" si="60"/>
        <v>257.2</v>
      </c>
      <c r="E65" s="26">
        <f t="shared" si="67"/>
        <v>257.2</v>
      </c>
      <c r="F65" s="26">
        <f t="shared" si="68"/>
        <v>257.2</v>
      </c>
      <c r="G65" s="26">
        <f t="shared" si="69"/>
        <v>257.10000000000002</v>
      </c>
      <c r="H65" s="2">
        <v>2824</v>
      </c>
      <c r="I65" s="2" t="s">
        <v>2</v>
      </c>
      <c r="J65" s="26">
        <f t="shared" si="8"/>
        <v>1028.6999999999998</v>
      </c>
      <c r="K65" s="26">
        <f>R65+Y65+K147+D227+K307+D147</f>
        <v>257.2</v>
      </c>
      <c r="L65" s="26">
        <f t="shared" si="70"/>
        <v>257.2</v>
      </c>
      <c r="M65" s="26">
        <f t="shared" si="70"/>
        <v>257.2</v>
      </c>
      <c r="N65" s="26">
        <f t="shared" si="70"/>
        <v>257.10000000000002</v>
      </c>
      <c r="O65" s="2">
        <v>2824</v>
      </c>
      <c r="P65" s="2" t="s">
        <v>2</v>
      </c>
      <c r="Q65" s="3">
        <f t="shared" si="33"/>
        <v>1028.6999999999998</v>
      </c>
      <c r="R65" s="4">
        <v>257.2</v>
      </c>
      <c r="S65" s="4">
        <v>257.2</v>
      </c>
      <c r="T65" s="4">
        <v>257.2</v>
      </c>
      <c r="U65" s="4">
        <v>257.10000000000002</v>
      </c>
      <c r="V65" s="2">
        <v>2824</v>
      </c>
      <c r="W65" s="2" t="s">
        <v>2</v>
      </c>
      <c r="X65" s="3">
        <f t="shared" ref="X65" si="76">Y65+Z65+AA65+AB65</f>
        <v>0</v>
      </c>
      <c r="Y65" s="4"/>
      <c r="Z65" s="4"/>
      <c r="AA65" s="4"/>
      <c r="AB65" s="4"/>
    </row>
    <row r="66" spans="1:28" s="24" customFormat="1" ht="17.25" customHeight="1" x14ac:dyDescent="0.2">
      <c r="A66" s="2">
        <v>311</v>
      </c>
      <c r="B66" s="2" t="s">
        <v>70</v>
      </c>
      <c r="C66" s="26">
        <f t="shared" si="7"/>
        <v>16319.3</v>
      </c>
      <c r="D66" s="26">
        <f t="shared" si="60"/>
        <v>1398</v>
      </c>
      <c r="E66" s="26">
        <f t="shared" si="67"/>
        <v>4715.8</v>
      </c>
      <c r="F66" s="26">
        <f t="shared" si="68"/>
        <v>5468.8</v>
      </c>
      <c r="G66" s="26">
        <f t="shared" si="69"/>
        <v>4736.7</v>
      </c>
      <c r="H66" s="2">
        <v>311</v>
      </c>
      <c r="I66" s="2" t="s">
        <v>70</v>
      </c>
      <c r="J66" s="26">
        <f t="shared" si="8"/>
        <v>16319.3</v>
      </c>
      <c r="K66" s="26">
        <f>R393+Y66+K148+D228+K308+D148</f>
        <v>1398</v>
      </c>
      <c r="L66" s="26">
        <f t="shared" ref="L66:N66" si="77">S393+Z66+L148+E228+L308+E148</f>
        <v>4715.8</v>
      </c>
      <c r="M66" s="26">
        <f t="shared" si="77"/>
        <v>5468.8</v>
      </c>
      <c r="N66" s="26">
        <f t="shared" si="77"/>
        <v>4736.7</v>
      </c>
      <c r="O66" s="2">
        <v>311</v>
      </c>
      <c r="P66" s="2" t="s">
        <v>70</v>
      </c>
      <c r="Q66" s="26">
        <f>R66+S66+T66+U66</f>
        <v>2405</v>
      </c>
      <c r="R66" s="3">
        <f t="shared" ref="R66:U66" si="78">R67+R73</f>
        <v>0</v>
      </c>
      <c r="S66" s="3">
        <f t="shared" si="78"/>
        <v>2405</v>
      </c>
      <c r="T66" s="3">
        <f t="shared" si="78"/>
        <v>0</v>
      </c>
      <c r="U66" s="3">
        <f t="shared" si="78"/>
        <v>0</v>
      </c>
      <c r="V66" s="2">
        <v>311</v>
      </c>
      <c r="W66" s="2" t="s">
        <v>70</v>
      </c>
      <c r="X66" s="26">
        <f>Y66+Z66+AA66+AB66</f>
        <v>0</v>
      </c>
      <c r="Y66" s="3">
        <f t="shared" ref="Y66:AB66" si="79">Y67+Y73</f>
        <v>0</v>
      </c>
      <c r="Z66" s="3">
        <f t="shared" si="79"/>
        <v>0</v>
      </c>
      <c r="AA66" s="3">
        <f t="shared" si="79"/>
        <v>0</v>
      </c>
      <c r="AB66" s="3">
        <f t="shared" si="79"/>
        <v>0</v>
      </c>
    </row>
    <row r="67" spans="1:28" ht="17.25" customHeight="1" x14ac:dyDescent="0.2">
      <c r="A67" s="2">
        <v>3111</v>
      </c>
      <c r="B67" s="2" t="s">
        <v>3</v>
      </c>
      <c r="C67" s="26">
        <f t="shared" si="7"/>
        <v>15894.7</v>
      </c>
      <c r="D67" s="26">
        <f t="shared" si="60"/>
        <v>60</v>
      </c>
      <c r="E67" s="26">
        <f t="shared" si="67"/>
        <v>5817.8</v>
      </c>
      <c r="F67" s="26">
        <f t="shared" si="68"/>
        <v>5437.2</v>
      </c>
      <c r="G67" s="26">
        <f t="shared" si="69"/>
        <v>4579.7</v>
      </c>
      <c r="H67" s="2">
        <v>3111</v>
      </c>
      <c r="I67" s="2" t="s">
        <v>3</v>
      </c>
      <c r="J67" s="26">
        <f t="shared" si="8"/>
        <v>15894.7</v>
      </c>
      <c r="K67" s="26">
        <f>R67+Y67+K149+D229+K309+D149+R394</f>
        <v>60</v>
      </c>
      <c r="L67" s="26">
        <f t="shared" ref="L67:N67" si="80">S67+Z67+L149+E229+L309+E149+S394</f>
        <v>5817.8</v>
      </c>
      <c r="M67" s="26">
        <f t="shared" si="80"/>
        <v>5437.2</v>
      </c>
      <c r="N67" s="26">
        <f t="shared" si="80"/>
        <v>4579.7</v>
      </c>
      <c r="O67" s="2">
        <v>3111</v>
      </c>
      <c r="P67" s="2" t="s">
        <v>3</v>
      </c>
      <c r="Q67" s="3">
        <f t="shared" si="33"/>
        <v>2000</v>
      </c>
      <c r="R67" s="3">
        <f>R68+R69+R70+R71+R72</f>
        <v>0</v>
      </c>
      <c r="S67" s="3">
        <f t="shared" ref="S67:U67" si="81">S68+S69+S70+S71+S72</f>
        <v>2000</v>
      </c>
      <c r="T67" s="3">
        <f t="shared" si="81"/>
        <v>0</v>
      </c>
      <c r="U67" s="3">
        <f t="shared" si="81"/>
        <v>0</v>
      </c>
      <c r="V67" s="2">
        <v>3111</v>
      </c>
      <c r="W67" s="2" t="s">
        <v>3</v>
      </c>
      <c r="X67" s="3">
        <f t="shared" ref="X67:X78" si="82">Y67+Z67+AA67+AB67</f>
        <v>0</v>
      </c>
      <c r="Y67" s="3">
        <f>Y68+Y69+Y70+Y71+Y72</f>
        <v>0</v>
      </c>
      <c r="Z67" s="3">
        <f t="shared" ref="Z67:AB67" si="83">Z68+Z69+Z70+Z71+Z72</f>
        <v>0</v>
      </c>
      <c r="AA67" s="3">
        <f t="shared" si="83"/>
        <v>0</v>
      </c>
      <c r="AB67" s="3">
        <f t="shared" si="83"/>
        <v>0</v>
      </c>
    </row>
    <row r="68" spans="1:28" ht="15" customHeight="1" x14ac:dyDescent="0.2">
      <c r="A68" s="19">
        <v>31112290</v>
      </c>
      <c r="B68" s="20" t="s">
        <v>99</v>
      </c>
      <c r="C68" s="26">
        <f t="shared" si="7"/>
        <v>0</v>
      </c>
      <c r="D68" s="37">
        <f t="shared" si="60"/>
        <v>0</v>
      </c>
      <c r="E68" s="37">
        <f t="shared" si="67"/>
        <v>0</v>
      </c>
      <c r="F68" s="37">
        <f t="shared" si="68"/>
        <v>0</v>
      </c>
      <c r="G68" s="37">
        <f t="shared" si="69"/>
        <v>0</v>
      </c>
      <c r="H68" s="19">
        <v>31112290</v>
      </c>
      <c r="I68" s="20" t="s">
        <v>99</v>
      </c>
      <c r="J68" s="26">
        <f t="shared" si="8"/>
        <v>0</v>
      </c>
      <c r="K68" s="37">
        <f t="shared" ref="K68:N72" si="84">R68+Y68+K150+D230+K310+D150</f>
        <v>0</v>
      </c>
      <c r="L68" s="37">
        <f t="shared" si="84"/>
        <v>0</v>
      </c>
      <c r="M68" s="37">
        <f t="shared" si="84"/>
        <v>0</v>
      </c>
      <c r="N68" s="37">
        <f t="shared" si="84"/>
        <v>0</v>
      </c>
      <c r="O68" s="19">
        <v>31112290</v>
      </c>
      <c r="P68" s="20" t="s">
        <v>99</v>
      </c>
      <c r="Q68" s="4">
        <f t="shared" si="33"/>
        <v>0</v>
      </c>
      <c r="R68" s="4"/>
      <c r="S68" s="4"/>
      <c r="T68" s="4"/>
      <c r="U68" s="4"/>
      <c r="V68" s="19">
        <v>31112290</v>
      </c>
      <c r="W68" s="20" t="s">
        <v>99</v>
      </c>
      <c r="X68" s="4">
        <f t="shared" si="82"/>
        <v>0</v>
      </c>
      <c r="Y68" s="4"/>
      <c r="Z68" s="4"/>
      <c r="AA68" s="4"/>
      <c r="AB68" s="4"/>
    </row>
    <row r="69" spans="1:28" ht="15" customHeight="1" x14ac:dyDescent="0.2">
      <c r="A69" s="19">
        <v>31112390</v>
      </c>
      <c r="B69" s="20" t="s">
        <v>4</v>
      </c>
      <c r="C69" s="26">
        <f t="shared" si="7"/>
        <v>2060</v>
      </c>
      <c r="D69" s="37">
        <f t="shared" si="60"/>
        <v>60</v>
      </c>
      <c r="E69" s="37">
        <f t="shared" si="67"/>
        <v>2000</v>
      </c>
      <c r="F69" s="37">
        <f t="shared" si="68"/>
        <v>0</v>
      </c>
      <c r="G69" s="37">
        <f t="shared" si="69"/>
        <v>0</v>
      </c>
      <c r="H69" s="19">
        <v>31112390</v>
      </c>
      <c r="I69" s="20" t="s">
        <v>4</v>
      </c>
      <c r="J69" s="26">
        <f t="shared" si="8"/>
        <v>2060</v>
      </c>
      <c r="K69" s="37">
        <f t="shared" si="84"/>
        <v>60</v>
      </c>
      <c r="L69" s="37">
        <f t="shared" si="84"/>
        <v>2000</v>
      </c>
      <c r="M69" s="37">
        <f t="shared" si="84"/>
        <v>0</v>
      </c>
      <c r="N69" s="37">
        <f t="shared" si="84"/>
        <v>0</v>
      </c>
      <c r="O69" s="19">
        <v>31112390</v>
      </c>
      <c r="P69" s="20" t="s">
        <v>4</v>
      </c>
      <c r="Q69" s="4">
        <f t="shared" si="33"/>
        <v>2000</v>
      </c>
      <c r="R69" s="4"/>
      <c r="S69" s="4">
        <v>2000</v>
      </c>
      <c r="T69" s="4"/>
      <c r="U69" s="4"/>
      <c r="V69" s="19">
        <v>31112390</v>
      </c>
      <c r="W69" s="20" t="s">
        <v>4</v>
      </c>
      <c r="X69" s="4">
        <f t="shared" si="82"/>
        <v>0</v>
      </c>
      <c r="Y69" s="4"/>
      <c r="Z69" s="4"/>
      <c r="AA69" s="4"/>
      <c r="AB69" s="4"/>
    </row>
    <row r="70" spans="1:28" ht="15" customHeight="1" x14ac:dyDescent="0.2">
      <c r="A70" s="19">
        <v>31113220</v>
      </c>
      <c r="B70" s="20" t="s">
        <v>84</v>
      </c>
      <c r="C70" s="26">
        <f t="shared" si="7"/>
        <v>3400</v>
      </c>
      <c r="D70" s="37">
        <f t="shared" si="60"/>
        <v>0</v>
      </c>
      <c r="E70" s="37">
        <f t="shared" si="67"/>
        <v>0</v>
      </c>
      <c r="F70" s="37">
        <f t="shared" si="68"/>
        <v>1937.2</v>
      </c>
      <c r="G70" s="37">
        <f t="shared" si="69"/>
        <v>1462.8</v>
      </c>
      <c r="H70" s="19">
        <v>31113220</v>
      </c>
      <c r="I70" s="20" t="s">
        <v>84</v>
      </c>
      <c r="J70" s="26">
        <f t="shared" si="8"/>
        <v>3400</v>
      </c>
      <c r="K70" s="37">
        <f t="shared" si="84"/>
        <v>0</v>
      </c>
      <c r="L70" s="37">
        <f t="shared" si="84"/>
        <v>0</v>
      </c>
      <c r="M70" s="37">
        <f t="shared" si="84"/>
        <v>1937.2</v>
      </c>
      <c r="N70" s="37">
        <f t="shared" si="84"/>
        <v>1462.8</v>
      </c>
      <c r="O70" s="19">
        <v>31113220</v>
      </c>
      <c r="P70" s="20" t="s">
        <v>84</v>
      </c>
      <c r="Q70" s="4">
        <f t="shared" si="33"/>
        <v>0</v>
      </c>
      <c r="R70" s="4"/>
      <c r="S70" s="4"/>
      <c r="T70" s="4"/>
      <c r="U70" s="4"/>
      <c r="V70" s="19">
        <v>31113220</v>
      </c>
      <c r="W70" s="20" t="s">
        <v>84</v>
      </c>
      <c r="X70" s="4">
        <f t="shared" si="82"/>
        <v>0</v>
      </c>
      <c r="Y70" s="4"/>
      <c r="Z70" s="4"/>
      <c r="AA70" s="4"/>
      <c r="AB70" s="4"/>
    </row>
    <row r="71" spans="1:28" ht="15" customHeight="1" x14ac:dyDescent="0.2">
      <c r="A71" s="19">
        <v>31113290</v>
      </c>
      <c r="B71" s="20" t="s">
        <v>100</v>
      </c>
      <c r="C71" s="26">
        <f t="shared" si="7"/>
        <v>8434.7000000000007</v>
      </c>
      <c r="D71" s="37">
        <f t="shared" si="60"/>
        <v>0</v>
      </c>
      <c r="E71" s="37">
        <f t="shared" si="67"/>
        <v>1817.8</v>
      </c>
      <c r="F71" s="37">
        <f t="shared" si="68"/>
        <v>3500</v>
      </c>
      <c r="G71" s="37">
        <f t="shared" si="69"/>
        <v>3116.9</v>
      </c>
      <c r="H71" s="19">
        <v>31113290</v>
      </c>
      <c r="I71" s="20" t="s">
        <v>100</v>
      </c>
      <c r="J71" s="26">
        <f t="shared" si="8"/>
        <v>8434.7000000000007</v>
      </c>
      <c r="K71" s="37">
        <f t="shared" si="84"/>
        <v>0</v>
      </c>
      <c r="L71" s="37">
        <f t="shared" si="84"/>
        <v>1817.8</v>
      </c>
      <c r="M71" s="37">
        <f t="shared" si="84"/>
        <v>3500</v>
      </c>
      <c r="N71" s="37">
        <f t="shared" si="84"/>
        <v>3116.9</v>
      </c>
      <c r="O71" s="19">
        <v>31113290</v>
      </c>
      <c r="P71" s="20" t="s">
        <v>100</v>
      </c>
      <c r="Q71" s="4">
        <f t="shared" si="33"/>
        <v>0</v>
      </c>
      <c r="R71" s="4"/>
      <c r="S71" s="4"/>
      <c r="T71" s="4"/>
      <c r="U71" s="4"/>
      <c r="V71" s="19">
        <v>31113290</v>
      </c>
      <c r="W71" s="20" t="s">
        <v>100</v>
      </c>
      <c r="X71" s="4">
        <f t="shared" si="82"/>
        <v>0</v>
      </c>
      <c r="Y71" s="4"/>
      <c r="Z71" s="4"/>
      <c r="AA71" s="4"/>
      <c r="AB71" s="4"/>
    </row>
    <row r="72" spans="1:28" ht="15" customHeight="1" x14ac:dyDescent="0.2">
      <c r="A72" s="19">
        <v>31113320</v>
      </c>
      <c r="B72" s="20" t="s">
        <v>54</v>
      </c>
      <c r="C72" s="26">
        <f t="shared" si="7"/>
        <v>0</v>
      </c>
      <c r="D72" s="37">
        <f t="shared" si="60"/>
        <v>0</v>
      </c>
      <c r="E72" s="37">
        <f t="shared" si="67"/>
        <v>0</v>
      </c>
      <c r="F72" s="37">
        <f t="shared" si="68"/>
        <v>0</v>
      </c>
      <c r="G72" s="37">
        <f t="shared" si="69"/>
        <v>0</v>
      </c>
      <c r="H72" s="19">
        <v>31113320</v>
      </c>
      <c r="I72" s="20" t="s">
        <v>54</v>
      </c>
      <c r="J72" s="26">
        <f t="shared" si="8"/>
        <v>0</v>
      </c>
      <c r="K72" s="37">
        <f t="shared" si="84"/>
        <v>0</v>
      </c>
      <c r="L72" s="37">
        <f t="shared" si="84"/>
        <v>0</v>
      </c>
      <c r="M72" s="37">
        <f t="shared" si="84"/>
        <v>0</v>
      </c>
      <c r="N72" s="37">
        <f t="shared" si="84"/>
        <v>0</v>
      </c>
      <c r="O72" s="19">
        <v>31113320</v>
      </c>
      <c r="P72" s="20" t="s">
        <v>54</v>
      </c>
      <c r="Q72" s="4">
        <f t="shared" si="33"/>
        <v>0</v>
      </c>
      <c r="R72" s="4"/>
      <c r="S72" s="4"/>
      <c r="T72" s="4"/>
      <c r="U72" s="4"/>
      <c r="V72" s="19">
        <v>31113320</v>
      </c>
      <c r="W72" s="20" t="s">
        <v>54</v>
      </c>
      <c r="X72" s="4">
        <f t="shared" si="82"/>
        <v>0</v>
      </c>
      <c r="Y72" s="4"/>
      <c r="Z72" s="4"/>
      <c r="AA72" s="4"/>
      <c r="AB72" s="4"/>
    </row>
    <row r="73" spans="1:28" ht="17.25" customHeight="1" x14ac:dyDescent="0.2">
      <c r="A73" s="2">
        <v>3112</v>
      </c>
      <c r="B73" s="2" t="s">
        <v>33</v>
      </c>
      <c r="C73" s="26">
        <f t="shared" si="7"/>
        <v>2424.6</v>
      </c>
      <c r="D73" s="26">
        <f t="shared" si="60"/>
        <v>1338</v>
      </c>
      <c r="E73" s="26">
        <f t="shared" si="67"/>
        <v>898</v>
      </c>
      <c r="F73" s="26">
        <f t="shared" si="68"/>
        <v>31.6</v>
      </c>
      <c r="G73" s="26">
        <f t="shared" si="69"/>
        <v>157</v>
      </c>
      <c r="H73" s="2">
        <v>3112</v>
      </c>
      <c r="I73" s="2" t="s">
        <v>33</v>
      </c>
      <c r="J73" s="26">
        <f>K73+L73+M73+N73</f>
        <v>2424.6</v>
      </c>
      <c r="K73" s="26">
        <f>R400+Y73+K155+D235+K315+D155</f>
        <v>1338</v>
      </c>
      <c r="L73" s="26">
        <f t="shared" ref="L73:N73" si="85">S400+Z73+L155+E235+L315+E155</f>
        <v>898</v>
      </c>
      <c r="M73" s="26">
        <f t="shared" si="85"/>
        <v>31.6</v>
      </c>
      <c r="N73" s="26">
        <f t="shared" si="85"/>
        <v>157</v>
      </c>
      <c r="O73" s="2">
        <v>3112</v>
      </c>
      <c r="P73" s="2" t="s">
        <v>33</v>
      </c>
      <c r="Q73" s="3">
        <f t="shared" si="33"/>
        <v>405</v>
      </c>
      <c r="R73" s="3">
        <f>R74+R75+R76+R77+R78</f>
        <v>0</v>
      </c>
      <c r="S73" s="3">
        <f t="shared" ref="S73:U73" si="86">S74+S75+S76+S77+S78</f>
        <v>405</v>
      </c>
      <c r="T73" s="3">
        <f t="shared" si="86"/>
        <v>0</v>
      </c>
      <c r="U73" s="3">
        <f t="shared" si="86"/>
        <v>0</v>
      </c>
      <c r="V73" s="2">
        <v>3112</v>
      </c>
      <c r="W73" s="2" t="s">
        <v>33</v>
      </c>
      <c r="X73" s="3">
        <f t="shared" si="82"/>
        <v>0</v>
      </c>
      <c r="Y73" s="3">
        <f>Y74+Y75+Y76+Y77+Y78</f>
        <v>0</v>
      </c>
      <c r="Z73" s="3">
        <f t="shared" ref="Z73:AB73" si="87">Z74+Z75+Z76+Z77+Z78</f>
        <v>0</v>
      </c>
      <c r="AA73" s="3">
        <f t="shared" si="87"/>
        <v>0</v>
      </c>
      <c r="AB73" s="3">
        <f t="shared" si="87"/>
        <v>0</v>
      </c>
    </row>
    <row r="74" spans="1:28" ht="15" customHeight="1" x14ac:dyDescent="0.2">
      <c r="A74" s="5">
        <v>31122290</v>
      </c>
      <c r="B74" s="5" t="s">
        <v>82</v>
      </c>
      <c r="C74" s="26">
        <f t="shared" si="7"/>
        <v>157</v>
      </c>
      <c r="D74" s="37">
        <f t="shared" si="60"/>
        <v>0</v>
      </c>
      <c r="E74" s="37">
        <f t="shared" si="67"/>
        <v>0</v>
      </c>
      <c r="F74" s="37">
        <f t="shared" si="68"/>
        <v>0</v>
      </c>
      <c r="G74" s="37">
        <f t="shared" si="69"/>
        <v>157</v>
      </c>
      <c r="H74" s="5">
        <v>31122290</v>
      </c>
      <c r="I74" s="5" t="s">
        <v>82</v>
      </c>
      <c r="J74" s="26">
        <f t="shared" si="8"/>
        <v>157</v>
      </c>
      <c r="K74" s="37">
        <f>R401+Y74+K156+D236+K316+D156</f>
        <v>0</v>
      </c>
      <c r="L74" s="37">
        <f t="shared" ref="L74:N74" si="88">S401+Z74+L156+E236+L316+E156</f>
        <v>0</v>
      </c>
      <c r="M74" s="37">
        <f t="shared" si="88"/>
        <v>0</v>
      </c>
      <c r="N74" s="37">
        <f t="shared" si="88"/>
        <v>157</v>
      </c>
      <c r="O74" s="5">
        <v>31122290</v>
      </c>
      <c r="P74" s="5" t="s">
        <v>82</v>
      </c>
      <c r="Q74" s="4">
        <f t="shared" si="33"/>
        <v>0</v>
      </c>
      <c r="R74" s="4"/>
      <c r="S74" s="4"/>
      <c r="T74" s="4"/>
      <c r="U74" s="4"/>
      <c r="V74" s="5">
        <v>31122290</v>
      </c>
      <c r="W74" s="5" t="s">
        <v>82</v>
      </c>
      <c r="X74" s="4">
        <f t="shared" si="82"/>
        <v>0</v>
      </c>
      <c r="Y74" s="4"/>
      <c r="Z74" s="4"/>
      <c r="AA74" s="4"/>
      <c r="AB74" s="4"/>
    </row>
    <row r="75" spans="1:28" ht="15" customHeight="1" x14ac:dyDescent="0.2">
      <c r="A75" s="5">
        <v>31123210</v>
      </c>
      <c r="B75" s="5" t="s">
        <v>5</v>
      </c>
      <c r="C75" s="26">
        <f t="shared" si="7"/>
        <v>667</v>
      </c>
      <c r="D75" s="37">
        <f t="shared" si="60"/>
        <v>667</v>
      </c>
      <c r="E75" s="37">
        <f t="shared" si="67"/>
        <v>0</v>
      </c>
      <c r="F75" s="37">
        <f t="shared" si="68"/>
        <v>0</v>
      </c>
      <c r="G75" s="37">
        <f t="shared" si="69"/>
        <v>0</v>
      </c>
      <c r="H75" s="5">
        <v>31123210</v>
      </c>
      <c r="I75" s="5" t="s">
        <v>5</v>
      </c>
      <c r="J75" s="26">
        <f t="shared" si="8"/>
        <v>667</v>
      </c>
      <c r="K75" s="37">
        <f t="shared" ref="K75:K78" si="89">R402+Y75+K157+D237+K317+D157</f>
        <v>667</v>
      </c>
      <c r="L75" s="37">
        <f t="shared" ref="L75:L78" si="90">S402+Z75+L157+E237+L317+E157</f>
        <v>0</v>
      </c>
      <c r="M75" s="37">
        <f t="shared" ref="M75:M78" si="91">T402+AA75+M157+F237+M317+F157</f>
        <v>0</v>
      </c>
      <c r="N75" s="37">
        <f t="shared" ref="N75:N78" si="92">U402+AB75+N157+G237+N317+G157</f>
        <v>0</v>
      </c>
      <c r="O75" s="5">
        <v>31123210</v>
      </c>
      <c r="P75" s="5" t="s">
        <v>5</v>
      </c>
      <c r="Q75" s="4">
        <f t="shared" si="33"/>
        <v>0</v>
      </c>
      <c r="R75" s="4"/>
      <c r="S75" s="4"/>
      <c r="T75" s="4"/>
      <c r="U75" s="4"/>
      <c r="V75" s="5">
        <v>31123210</v>
      </c>
      <c r="W75" s="5" t="s">
        <v>5</v>
      </c>
      <c r="X75" s="4">
        <f t="shared" si="82"/>
        <v>0</v>
      </c>
      <c r="Y75" s="4"/>
      <c r="Z75" s="4"/>
      <c r="AA75" s="4"/>
      <c r="AB75" s="4"/>
    </row>
    <row r="76" spans="1:28" ht="15" customHeight="1" x14ac:dyDescent="0.2">
      <c r="A76" s="5">
        <v>31123220</v>
      </c>
      <c r="B76" s="5" t="s">
        <v>60</v>
      </c>
      <c r="C76" s="26">
        <f t="shared" si="7"/>
        <v>0</v>
      </c>
      <c r="D76" s="37">
        <f t="shared" si="60"/>
        <v>0</v>
      </c>
      <c r="E76" s="37">
        <f t="shared" si="67"/>
        <v>0</v>
      </c>
      <c r="F76" s="37">
        <f t="shared" si="68"/>
        <v>0</v>
      </c>
      <c r="G76" s="37">
        <f t="shared" si="69"/>
        <v>0</v>
      </c>
      <c r="H76" s="5">
        <v>31123220</v>
      </c>
      <c r="I76" s="5" t="s">
        <v>60</v>
      </c>
      <c r="J76" s="26">
        <f t="shared" si="8"/>
        <v>0</v>
      </c>
      <c r="K76" s="37">
        <f t="shared" si="89"/>
        <v>0</v>
      </c>
      <c r="L76" s="37">
        <f t="shared" si="90"/>
        <v>0</v>
      </c>
      <c r="M76" s="37">
        <f t="shared" si="91"/>
        <v>0</v>
      </c>
      <c r="N76" s="37">
        <f t="shared" si="92"/>
        <v>0</v>
      </c>
      <c r="O76" s="5">
        <v>31123220</v>
      </c>
      <c r="P76" s="5" t="s">
        <v>60</v>
      </c>
      <c r="Q76" s="4">
        <f t="shared" si="33"/>
        <v>0</v>
      </c>
      <c r="R76" s="4"/>
      <c r="S76" s="4"/>
      <c r="T76" s="4"/>
      <c r="U76" s="4"/>
      <c r="V76" s="5">
        <v>31123220</v>
      </c>
      <c r="W76" s="5" t="s">
        <v>60</v>
      </c>
      <c r="X76" s="4">
        <f t="shared" si="82"/>
        <v>0</v>
      </c>
      <c r="Y76" s="4"/>
      <c r="Z76" s="4"/>
      <c r="AA76" s="4"/>
      <c r="AB76" s="4"/>
    </row>
    <row r="77" spans="1:28" ht="15" customHeight="1" x14ac:dyDescent="0.2">
      <c r="A77" s="5">
        <v>31123230</v>
      </c>
      <c r="B77" s="5" t="s">
        <v>48</v>
      </c>
      <c r="C77" s="26">
        <f t="shared" si="7"/>
        <v>650</v>
      </c>
      <c r="D77" s="37">
        <f t="shared" si="60"/>
        <v>60</v>
      </c>
      <c r="E77" s="37">
        <f t="shared" si="67"/>
        <v>590</v>
      </c>
      <c r="F77" s="37">
        <f t="shared" si="68"/>
        <v>0</v>
      </c>
      <c r="G77" s="37">
        <f t="shared" si="69"/>
        <v>0</v>
      </c>
      <c r="H77" s="5">
        <v>31123230</v>
      </c>
      <c r="I77" s="5" t="s">
        <v>48</v>
      </c>
      <c r="J77" s="26">
        <f t="shared" si="8"/>
        <v>650</v>
      </c>
      <c r="K77" s="37">
        <f t="shared" si="89"/>
        <v>60</v>
      </c>
      <c r="L77" s="37">
        <f t="shared" si="90"/>
        <v>590</v>
      </c>
      <c r="M77" s="37">
        <f t="shared" si="91"/>
        <v>0</v>
      </c>
      <c r="N77" s="37">
        <f t="shared" si="92"/>
        <v>0</v>
      </c>
      <c r="O77" s="5">
        <v>31123230</v>
      </c>
      <c r="P77" s="5" t="s">
        <v>48</v>
      </c>
      <c r="Q77" s="4">
        <f t="shared" si="33"/>
        <v>300</v>
      </c>
      <c r="R77" s="4"/>
      <c r="S77" s="4">
        <v>300</v>
      </c>
      <c r="T77" s="4"/>
      <c r="U77" s="4"/>
      <c r="V77" s="5">
        <v>31123230</v>
      </c>
      <c r="W77" s="5" t="s">
        <v>48</v>
      </c>
      <c r="X77" s="4">
        <f t="shared" si="82"/>
        <v>0</v>
      </c>
      <c r="Y77" s="4"/>
      <c r="Z77" s="4"/>
      <c r="AA77" s="4"/>
      <c r="AB77" s="4"/>
    </row>
    <row r="78" spans="1:28" ht="15" customHeight="1" x14ac:dyDescent="0.2">
      <c r="A78" s="5">
        <v>31123290</v>
      </c>
      <c r="B78" s="5" t="s">
        <v>61</v>
      </c>
      <c r="C78" s="26">
        <f t="shared" si="7"/>
        <v>950.6</v>
      </c>
      <c r="D78" s="37">
        <f t="shared" si="60"/>
        <v>611</v>
      </c>
      <c r="E78" s="37">
        <f t="shared" si="67"/>
        <v>308</v>
      </c>
      <c r="F78" s="37">
        <f t="shared" si="68"/>
        <v>31.6</v>
      </c>
      <c r="G78" s="37">
        <f t="shared" si="69"/>
        <v>0</v>
      </c>
      <c r="H78" s="5">
        <v>31123290</v>
      </c>
      <c r="I78" s="5" t="s">
        <v>61</v>
      </c>
      <c r="J78" s="26">
        <f t="shared" si="8"/>
        <v>950.6</v>
      </c>
      <c r="K78" s="37">
        <f t="shared" si="89"/>
        <v>611</v>
      </c>
      <c r="L78" s="37">
        <f t="shared" si="90"/>
        <v>308</v>
      </c>
      <c r="M78" s="37">
        <f t="shared" si="91"/>
        <v>31.6</v>
      </c>
      <c r="N78" s="37">
        <f t="shared" si="92"/>
        <v>0</v>
      </c>
      <c r="O78" s="5">
        <v>31123290</v>
      </c>
      <c r="P78" s="5" t="s">
        <v>61</v>
      </c>
      <c r="Q78" s="4">
        <f t="shared" si="33"/>
        <v>105</v>
      </c>
      <c r="R78" s="4"/>
      <c r="S78" s="4">
        <v>105</v>
      </c>
      <c r="T78" s="4"/>
      <c r="U78" s="4"/>
      <c r="V78" s="5">
        <v>31123290</v>
      </c>
      <c r="W78" s="5" t="s">
        <v>61</v>
      </c>
      <c r="X78" s="4">
        <f t="shared" si="82"/>
        <v>0</v>
      </c>
      <c r="Y78" s="4"/>
      <c r="Z78" s="4"/>
      <c r="AA78" s="4"/>
      <c r="AB78" s="4"/>
    </row>
    <row r="79" spans="1:28" ht="15" customHeight="1" x14ac:dyDescent="0.2">
      <c r="A79" s="6"/>
      <c r="B79" s="6" t="s">
        <v>35</v>
      </c>
      <c r="C79" s="26">
        <f>D79+E79+F79+G79</f>
        <v>60989.499999999993</v>
      </c>
      <c r="D79" s="26">
        <f t="shared" si="60"/>
        <v>13426</v>
      </c>
      <c r="E79" s="26">
        <f t="shared" si="67"/>
        <v>16458.399999999998</v>
      </c>
      <c r="F79" s="26">
        <f t="shared" si="68"/>
        <v>15568.5</v>
      </c>
      <c r="G79" s="26">
        <f t="shared" si="69"/>
        <v>15536.6</v>
      </c>
      <c r="H79" s="6"/>
      <c r="I79" s="6" t="s">
        <v>35</v>
      </c>
      <c r="J79" s="26">
        <f>K79+L79+M79+N79</f>
        <v>52489.499999999993</v>
      </c>
      <c r="K79" s="26">
        <f>R79+Y79+K161+D241+K321+D161+R321</f>
        <v>11224.5</v>
      </c>
      <c r="L79" s="26">
        <f t="shared" ref="L79:N79" si="93">S79+Z79+L161+E241+L321+E161+S321</f>
        <v>14256.899999999998</v>
      </c>
      <c r="M79" s="26">
        <f>T79+AA79+M161+M61+F241+M321+F161+T321</f>
        <v>13367</v>
      </c>
      <c r="N79" s="26">
        <f t="shared" si="93"/>
        <v>13641.1</v>
      </c>
      <c r="O79" s="6"/>
      <c r="P79" s="6" t="s">
        <v>35</v>
      </c>
      <c r="Q79" s="7">
        <f>Q66+Q64+Q62+Q61+Q57+Q46+Q28+Q26+Q24</f>
        <v>22759.199999999997</v>
      </c>
      <c r="R79" s="7">
        <f>R66+R64+R62+R61+R57+R46+R28+R26+R24</f>
        <v>5985.7</v>
      </c>
      <c r="S79" s="7">
        <f>S66+S64+S62+S57+S46+S28+S26+S24</f>
        <v>7927.4</v>
      </c>
      <c r="T79" s="7">
        <f>T66+T64+T62+T57+T46+T28+T26+T24</f>
        <v>4796.2999999999993</v>
      </c>
      <c r="U79" s="7">
        <f>U66+U64+U62+U57+U46+U28+U26+U24</f>
        <v>4049.7999999999997</v>
      </c>
      <c r="V79" s="6"/>
      <c r="W79" s="6" t="s">
        <v>35</v>
      </c>
      <c r="X79" s="7">
        <f>X66+X64+X61+X62+X57+X46+X28+X26+X24</f>
        <v>787.2</v>
      </c>
      <c r="Y79" s="7">
        <f>Y66+Y64+Y62+Y57+Y46+Y28+Y26+Y24</f>
        <v>78.7</v>
      </c>
      <c r="Z79" s="7">
        <f>Z66+Z64+Z62+Z57+Z46+Z28+Z26+Z24</f>
        <v>157.5</v>
      </c>
      <c r="AA79" s="7">
        <f>AA66+AA64+AA62+AA57+AA46+AA28+AA26+AA24</f>
        <v>196.8</v>
      </c>
      <c r="AB79" s="7">
        <f>AB66+AB64+AB62+AB57+AB46+AB28+AB26+AB24</f>
        <v>354.2</v>
      </c>
    </row>
    <row r="80" spans="1:28" x14ac:dyDescent="0.2">
      <c r="A80" s="8"/>
      <c r="B80" s="8"/>
      <c r="C80" s="9"/>
      <c r="D80" s="10"/>
      <c r="E80" s="10"/>
      <c r="F80" s="10"/>
      <c r="G80" s="10"/>
      <c r="H80" s="8"/>
      <c r="I80" s="8"/>
      <c r="J80" s="9"/>
      <c r="K80" s="10"/>
      <c r="L80" s="10"/>
      <c r="M80" s="10"/>
      <c r="N80" s="10"/>
      <c r="O80" s="10"/>
      <c r="P80" s="8"/>
      <c r="Q80" s="10"/>
      <c r="R80" s="10"/>
      <c r="S80" s="10"/>
      <c r="T80" s="10"/>
      <c r="U80" s="10"/>
      <c r="V80" s="12"/>
      <c r="W80" s="12"/>
      <c r="X80" s="12"/>
      <c r="Y80" s="12"/>
      <c r="Z80" s="12"/>
      <c r="AA80" s="12"/>
      <c r="AB80" s="12"/>
    </row>
    <row r="81" spans="1:28" x14ac:dyDescent="0.2">
      <c r="A81" s="12" t="s">
        <v>108</v>
      </c>
      <c r="B81" s="1"/>
      <c r="C81" s="1"/>
      <c r="D81" s="1"/>
      <c r="E81" s="1"/>
      <c r="F81" s="1" t="s">
        <v>37</v>
      </c>
      <c r="G81" s="12"/>
      <c r="H81" s="12" t="s">
        <v>109</v>
      </c>
      <c r="I81" s="1"/>
      <c r="J81" s="1"/>
      <c r="K81" s="1"/>
      <c r="L81" s="1"/>
      <c r="M81" s="1" t="s">
        <v>37</v>
      </c>
      <c r="N81" s="12"/>
      <c r="O81" s="12" t="s">
        <v>109</v>
      </c>
      <c r="P81" s="1"/>
      <c r="Q81" s="1"/>
      <c r="R81" s="1"/>
      <c r="S81" s="1"/>
      <c r="T81" s="1" t="s">
        <v>37</v>
      </c>
      <c r="U81" s="12"/>
      <c r="V81" s="12" t="s">
        <v>109</v>
      </c>
      <c r="W81" s="1"/>
      <c r="X81" s="1"/>
      <c r="Y81" s="1"/>
      <c r="Z81" s="1"/>
      <c r="AA81" s="1" t="s">
        <v>37</v>
      </c>
      <c r="AB81" s="12"/>
    </row>
    <row r="82" spans="1:28" x14ac:dyDescent="0.2">
      <c r="A82" s="12"/>
      <c r="B82" s="1"/>
      <c r="C82" s="42">
        <f>D82+E82+F82+G82</f>
        <v>60989.5</v>
      </c>
      <c r="D82" s="1">
        <v>13426</v>
      </c>
      <c r="E82" s="1">
        <v>16458.400000000001</v>
      </c>
      <c r="F82" s="11">
        <v>15568.5</v>
      </c>
      <c r="G82" s="1">
        <v>15536.6</v>
      </c>
      <c r="H82" s="12"/>
      <c r="I82" s="1"/>
      <c r="J82" s="1"/>
      <c r="K82" s="1"/>
      <c r="L82" s="1"/>
      <c r="M82" s="1"/>
      <c r="N82" s="12"/>
      <c r="O82" s="12"/>
      <c r="P82" s="1"/>
      <c r="Q82" s="1"/>
      <c r="R82" s="1"/>
      <c r="S82" s="1"/>
      <c r="T82" s="1"/>
      <c r="U82" s="12"/>
      <c r="V82" s="12"/>
      <c r="W82" s="1"/>
      <c r="X82" s="1"/>
      <c r="Y82" s="1"/>
      <c r="Z82" s="1"/>
      <c r="AA82" s="1"/>
      <c r="AB82" s="12"/>
    </row>
    <row r="83" spans="1:28" x14ac:dyDescent="0.2">
      <c r="A83" s="12"/>
      <c r="B83" s="1"/>
      <c r="C83" s="42">
        <f>D83+E83+F83+G83</f>
        <v>0</v>
      </c>
      <c r="D83" s="11">
        <f>D82-D79</f>
        <v>0</v>
      </c>
      <c r="E83" s="11">
        <f t="shared" ref="E83:G83" si="94">E82-E79</f>
        <v>0</v>
      </c>
      <c r="F83" s="11">
        <f t="shared" si="94"/>
        <v>0</v>
      </c>
      <c r="G83" s="11">
        <f t="shared" si="94"/>
        <v>0</v>
      </c>
      <c r="H83" s="12"/>
      <c r="I83" s="1"/>
      <c r="J83" s="1"/>
      <c r="K83" s="1"/>
      <c r="L83" s="1"/>
      <c r="M83" s="1"/>
      <c r="N83" s="12"/>
      <c r="O83" s="12"/>
      <c r="P83" s="1"/>
      <c r="Q83" s="1"/>
      <c r="R83" s="1"/>
      <c r="S83" s="1"/>
      <c r="T83" s="1"/>
      <c r="U83" s="12"/>
      <c r="V83" s="12"/>
      <c r="W83" s="1"/>
      <c r="X83" s="1"/>
      <c r="Y83" s="1"/>
      <c r="Z83" s="1"/>
      <c r="AA83" s="1"/>
      <c r="AB83" s="12"/>
    </row>
    <row r="84" spans="1:28" ht="13.5" x14ac:dyDescent="0.25">
      <c r="A84" s="47" t="s">
        <v>7</v>
      </c>
      <c r="B84" s="47"/>
      <c r="C84" s="17"/>
      <c r="D84" s="47" t="s">
        <v>8</v>
      </c>
      <c r="E84" s="47"/>
      <c r="F84" s="47"/>
      <c r="G84" s="47"/>
      <c r="H84" s="47" t="s">
        <v>7</v>
      </c>
      <c r="I84" s="47"/>
      <c r="J84" s="17"/>
      <c r="K84" s="47" t="s">
        <v>8</v>
      </c>
      <c r="L84" s="47"/>
      <c r="M84" s="47"/>
      <c r="N84" s="47"/>
      <c r="O84" s="47" t="s">
        <v>7</v>
      </c>
      <c r="P84" s="47"/>
      <c r="Q84" s="17"/>
      <c r="R84" s="47" t="s">
        <v>8</v>
      </c>
      <c r="S84" s="47"/>
      <c r="T84" s="47"/>
      <c r="U84" s="47"/>
      <c r="V84" s="47" t="s">
        <v>7</v>
      </c>
      <c r="W84" s="47"/>
      <c r="X84" s="17"/>
      <c r="Y84" s="47" t="s">
        <v>8</v>
      </c>
      <c r="Z84" s="47"/>
      <c r="AA84" s="47"/>
      <c r="AB84" s="47"/>
    </row>
    <row r="85" spans="1:28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3.5" x14ac:dyDescent="0.25">
      <c r="A86" s="1" t="s">
        <v>63</v>
      </c>
      <c r="B86" s="1"/>
      <c r="C86" s="1"/>
      <c r="D86" s="1" t="s">
        <v>137</v>
      </c>
      <c r="E86" s="1"/>
      <c r="F86" s="1"/>
      <c r="G86" s="1"/>
      <c r="H86" s="1" t="s">
        <v>63</v>
      </c>
      <c r="I86" s="1"/>
      <c r="J86" s="1"/>
      <c r="K86" s="1" t="s">
        <v>124</v>
      </c>
      <c r="L86" s="1"/>
      <c r="M86" s="1"/>
      <c r="N86" s="1"/>
      <c r="O86" s="1" t="s">
        <v>63</v>
      </c>
      <c r="P86" s="1"/>
      <c r="Q86" s="1"/>
      <c r="R86" s="1" t="s">
        <v>126</v>
      </c>
      <c r="S86" s="1"/>
      <c r="T86" s="1"/>
      <c r="U86" s="1"/>
      <c r="V86" s="1" t="s">
        <v>63</v>
      </c>
      <c r="W86" s="1"/>
      <c r="X86" s="1"/>
      <c r="Y86" s="1" t="s">
        <v>127</v>
      </c>
      <c r="Z86" s="1"/>
      <c r="AA86" s="1"/>
      <c r="AB86" s="1"/>
    </row>
    <row r="87" spans="1:28" ht="13.5" x14ac:dyDescent="0.25">
      <c r="A87" s="1" t="s">
        <v>101</v>
      </c>
      <c r="B87" s="1"/>
      <c r="C87" s="1"/>
      <c r="D87" s="55" t="s">
        <v>138</v>
      </c>
      <c r="E87" s="55"/>
      <c r="F87" s="55"/>
      <c r="G87" s="55"/>
      <c r="H87" s="1" t="s">
        <v>101</v>
      </c>
      <c r="I87" s="1"/>
      <c r="J87" s="1"/>
      <c r="K87" s="17" t="s">
        <v>125</v>
      </c>
      <c r="L87" s="1"/>
      <c r="M87" s="1"/>
      <c r="N87" s="1"/>
      <c r="O87" s="1" t="s">
        <v>101</v>
      </c>
      <c r="P87" s="1"/>
      <c r="Q87" s="1"/>
      <c r="R87" s="55" t="s">
        <v>103</v>
      </c>
      <c r="S87" s="55"/>
      <c r="T87" s="55"/>
      <c r="U87" s="55"/>
      <c r="V87" s="1" t="s">
        <v>101</v>
      </c>
      <c r="W87" s="1"/>
      <c r="X87" s="1"/>
      <c r="Y87" s="17" t="s">
        <v>128</v>
      </c>
      <c r="Z87" s="1"/>
      <c r="AA87" s="1"/>
      <c r="AB87" s="1"/>
    </row>
    <row r="88" spans="1:28" x14ac:dyDescent="0.2">
      <c r="A88" s="1"/>
      <c r="B88" s="1"/>
      <c r="C88" s="1"/>
      <c r="D88" s="1" t="s">
        <v>9</v>
      </c>
      <c r="E88" s="1"/>
      <c r="F88" s="1"/>
      <c r="G88" s="1"/>
      <c r="H88" s="1"/>
      <c r="I88" s="1"/>
      <c r="J88" s="1"/>
      <c r="K88" s="1" t="s">
        <v>9</v>
      </c>
      <c r="L88" s="1"/>
      <c r="M88" s="1"/>
      <c r="N88" s="1"/>
      <c r="O88" s="1"/>
      <c r="P88" s="1"/>
      <c r="Q88" s="1"/>
      <c r="R88" s="1" t="s">
        <v>9</v>
      </c>
      <c r="S88" s="1"/>
      <c r="T88" s="1"/>
      <c r="U88" s="1"/>
      <c r="V88" s="1"/>
      <c r="W88" s="1"/>
      <c r="X88" s="1"/>
      <c r="Y88" s="1" t="s">
        <v>9</v>
      </c>
      <c r="Z88" s="1"/>
      <c r="AA88" s="1"/>
      <c r="AB88" s="1"/>
    </row>
    <row r="89" spans="1:28" x14ac:dyDescent="0.2">
      <c r="A89" s="1" t="s">
        <v>116</v>
      </c>
      <c r="B89" s="1"/>
      <c r="C89" s="1"/>
      <c r="D89" s="1" t="s">
        <v>10</v>
      </c>
      <c r="E89" s="1"/>
      <c r="F89" s="1"/>
      <c r="G89" s="1"/>
      <c r="H89" s="1" t="s">
        <v>116</v>
      </c>
      <c r="I89" s="1"/>
      <c r="J89" s="1"/>
      <c r="K89" s="1" t="s">
        <v>10</v>
      </c>
      <c r="L89" s="1"/>
      <c r="M89" s="1"/>
      <c r="N89" s="1"/>
      <c r="O89" s="1" t="s">
        <v>116</v>
      </c>
      <c r="P89" s="1"/>
      <c r="Q89" s="1"/>
      <c r="R89" s="1" t="s">
        <v>10</v>
      </c>
      <c r="S89" s="1"/>
      <c r="T89" s="1"/>
      <c r="U89" s="1"/>
      <c r="V89" s="1" t="s">
        <v>116</v>
      </c>
      <c r="W89" s="1"/>
      <c r="X89" s="1"/>
      <c r="Y89" s="1" t="s">
        <v>10</v>
      </c>
      <c r="Z89" s="1"/>
      <c r="AA89" s="1"/>
      <c r="AB89" s="1"/>
    </row>
    <row r="90" spans="1:28" x14ac:dyDescent="0.2">
      <c r="A90" s="1"/>
      <c r="B90" s="1"/>
      <c r="C90" s="1"/>
      <c r="D90" s="1" t="s">
        <v>11</v>
      </c>
      <c r="E90" s="1"/>
      <c r="F90" s="1"/>
      <c r="G90" s="1"/>
      <c r="H90" s="1"/>
      <c r="I90" s="1"/>
      <c r="J90" s="1"/>
      <c r="K90" s="1" t="s">
        <v>11</v>
      </c>
      <c r="L90" s="1"/>
      <c r="M90" s="1"/>
      <c r="N90" s="1"/>
      <c r="O90" s="1"/>
      <c r="P90" s="1"/>
      <c r="Q90" s="1"/>
      <c r="R90" s="1" t="s">
        <v>11</v>
      </c>
      <c r="S90" s="1"/>
      <c r="T90" s="1"/>
      <c r="U90" s="1"/>
      <c r="V90" s="1"/>
      <c r="W90" s="1"/>
      <c r="X90" s="1"/>
      <c r="Y90" s="1" t="s">
        <v>11</v>
      </c>
      <c r="Z90" s="1"/>
      <c r="AA90" s="1"/>
      <c r="AB90" s="1"/>
    </row>
    <row r="91" spans="1:28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">
      <c r="A92" s="1"/>
      <c r="B92" s="1"/>
      <c r="C92" s="1"/>
      <c r="D92" s="1" t="s">
        <v>105</v>
      </c>
      <c r="E92" s="1"/>
      <c r="F92" s="1"/>
      <c r="G92" s="1"/>
      <c r="H92" s="1"/>
      <c r="I92" s="1"/>
      <c r="J92" s="1"/>
      <c r="K92" s="1" t="s">
        <v>105</v>
      </c>
      <c r="L92" s="1"/>
      <c r="M92" s="1"/>
      <c r="N92" s="1"/>
      <c r="O92" s="1"/>
      <c r="P92" s="1"/>
      <c r="Q92" s="1"/>
      <c r="R92" s="1" t="s">
        <v>105</v>
      </c>
      <c r="S92" s="1"/>
      <c r="T92" s="1"/>
      <c r="U92" s="1"/>
      <c r="V92" s="1"/>
      <c r="W92" s="1"/>
      <c r="X92" s="1"/>
      <c r="Y92" s="1" t="s">
        <v>105</v>
      </c>
      <c r="Z92" s="1"/>
      <c r="AA92" s="1"/>
      <c r="AB92" s="1"/>
    </row>
    <row r="93" spans="1:28" x14ac:dyDescent="0.2">
      <c r="A93" s="1"/>
      <c r="B93" s="1"/>
      <c r="C93" s="1"/>
      <c r="D93" s="1" t="s">
        <v>86</v>
      </c>
      <c r="E93" s="1"/>
      <c r="F93" s="1"/>
      <c r="G93" s="1"/>
      <c r="H93" s="1"/>
      <c r="I93" s="1"/>
      <c r="J93" s="1"/>
      <c r="K93" s="1" t="s">
        <v>86</v>
      </c>
      <c r="L93" s="1"/>
      <c r="M93" s="1"/>
      <c r="N93" s="1"/>
      <c r="O93" s="1"/>
      <c r="P93" s="1"/>
      <c r="Q93" s="1"/>
      <c r="R93" s="1" t="s">
        <v>86</v>
      </c>
      <c r="S93" s="1"/>
      <c r="T93" s="1"/>
      <c r="U93" s="1"/>
      <c r="V93" s="1"/>
      <c r="W93" s="1"/>
      <c r="X93" s="1"/>
      <c r="Y93" s="1" t="s">
        <v>86</v>
      </c>
      <c r="Z93" s="1"/>
      <c r="AA93" s="1"/>
      <c r="AB93" s="1"/>
    </row>
    <row r="94" spans="1:28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1"/>
      <c r="B95" s="1"/>
      <c r="C95" s="1"/>
      <c r="D95" s="1" t="s">
        <v>117</v>
      </c>
      <c r="E95" s="1"/>
      <c r="F95" s="1"/>
      <c r="G95" s="1"/>
      <c r="H95" s="1"/>
      <c r="I95" s="1"/>
      <c r="J95" s="1"/>
      <c r="K95" s="1" t="s">
        <v>117</v>
      </c>
      <c r="L95" s="1"/>
      <c r="M95" s="1"/>
      <c r="N95" s="1"/>
      <c r="O95" s="1"/>
      <c r="P95" s="1"/>
      <c r="Q95" s="1"/>
      <c r="R95" s="1" t="s">
        <v>117</v>
      </c>
      <c r="S95" s="1"/>
      <c r="T95" s="1"/>
      <c r="U95" s="1"/>
      <c r="V95" s="1"/>
      <c r="W95" s="1"/>
      <c r="X95" s="1"/>
      <c r="Y95" s="1" t="s">
        <v>117</v>
      </c>
      <c r="Z95" s="1"/>
      <c r="AA95" s="1"/>
      <c r="AB95" s="1"/>
    </row>
    <row r="96" spans="1:28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30" x14ac:dyDescent="0.2">
      <c r="A97" s="48" t="s">
        <v>115</v>
      </c>
      <c r="B97" s="48"/>
      <c r="C97" s="48"/>
      <c r="D97" s="48"/>
      <c r="E97" s="48"/>
      <c r="F97" s="48"/>
      <c r="G97" s="48"/>
      <c r="H97" s="48" t="s">
        <v>115</v>
      </c>
      <c r="I97" s="48"/>
      <c r="J97" s="48"/>
      <c r="K97" s="48"/>
      <c r="L97" s="48"/>
      <c r="M97" s="48"/>
      <c r="N97" s="48"/>
      <c r="O97" s="48" t="s">
        <v>115</v>
      </c>
      <c r="P97" s="48"/>
      <c r="Q97" s="48"/>
      <c r="R97" s="48"/>
      <c r="S97" s="48"/>
      <c r="T97" s="48"/>
      <c r="U97" s="48"/>
      <c r="V97" s="48" t="s">
        <v>115</v>
      </c>
      <c r="W97" s="48"/>
      <c r="X97" s="48"/>
      <c r="Y97" s="48"/>
      <c r="Z97" s="48"/>
      <c r="AA97" s="48"/>
      <c r="AB97" s="48"/>
    </row>
    <row r="98" spans="1:3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30" x14ac:dyDescent="0.2">
      <c r="A99" s="1" t="s">
        <v>13</v>
      </c>
      <c r="B99" s="1"/>
      <c r="C99" s="1"/>
      <c r="D99" s="1" t="s">
        <v>106</v>
      </c>
      <c r="E99" s="1"/>
      <c r="F99" s="1"/>
      <c r="G99" s="1"/>
      <c r="H99" s="1" t="s">
        <v>13</v>
      </c>
      <c r="I99" s="1"/>
      <c r="J99" s="1"/>
      <c r="K99" s="1" t="s">
        <v>106</v>
      </c>
      <c r="L99" s="1"/>
      <c r="M99" s="1"/>
      <c r="N99" s="1"/>
      <c r="O99" s="1" t="s">
        <v>13</v>
      </c>
      <c r="P99" s="1"/>
      <c r="Q99" s="1"/>
      <c r="R99" s="1" t="s">
        <v>106</v>
      </c>
      <c r="S99" s="1"/>
      <c r="T99" s="1"/>
      <c r="U99" s="1"/>
      <c r="V99" s="1" t="s">
        <v>13</v>
      </c>
      <c r="W99" s="1"/>
      <c r="X99" s="1"/>
      <c r="Y99" s="1" t="s">
        <v>106</v>
      </c>
      <c r="Z99" s="1"/>
      <c r="AA99" s="1"/>
      <c r="AB99" s="1"/>
    </row>
    <row r="100" spans="1:30" x14ac:dyDescent="0.2">
      <c r="A100" s="1" t="s">
        <v>15</v>
      </c>
      <c r="B100" s="1"/>
      <c r="C100" s="1"/>
      <c r="D100" s="1" t="s">
        <v>107</v>
      </c>
      <c r="E100" s="1"/>
      <c r="F100" s="1"/>
      <c r="G100" s="1"/>
      <c r="H100" s="1" t="s">
        <v>15</v>
      </c>
      <c r="I100" s="1"/>
      <c r="J100" s="1"/>
      <c r="K100" s="1" t="s">
        <v>107</v>
      </c>
      <c r="L100" s="1"/>
      <c r="M100" s="1"/>
      <c r="N100" s="1"/>
      <c r="O100" s="1" t="s">
        <v>15</v>
      </c>
      <c r="P100" s="1"/>
      <c r="Q100" s="1"/>
      <c r="R100" s="1" t="s">
        <v>107</v>
      </c>
      <c r="S100" s="1"/>
      <c r="T100" s="1"/>
      <c r="U100" s="1"/>
      <c r="V100" s="1" t="s">
        <v>15</v>
      </c>
      <c r="W100" s="1"/>
      <c r="X100" s="1"/>
      <c r="Y100" s="1" t="s">
        <v>107</v>
      </c>
      <c r="Z100" s="1"/>
      <c r="AA100" s="1"/>
      <c r="AB100" s="1"/>
    </row>
    <row r="101" spans="1:30" x14ac:dyDescent="0.2">
      <c r="A101" s="1" t="s">
        <v>17</v>
      </c>
      <c r="B101" s="1"/>
      <c r="C101" s="1"/>
      <c r="D101" s="1" t="s">
        <v>72</v>
      </c>
      <c r="E101" s="1"/>
      <c r="F101" s="1"/>
      <c r="G101" s="21">
        <v>706</v>
      </c>
      <c r="H101" s="1" t="s">
        <v>17</v>
      </c>
      <c r="I101" s="1"/>
      <c r="J101" s="1"/>
      <c r="K101" s="1" t="s">
        <v>78</v>
      </c>
      <c r="L101" s="1"/>
      <c r="M101" s="1"/>
      <c r="N101" s="21">
        <v>708</v>
      </c>
      <c r="O101" s="1" t="s">
        <v>17</v>
      </c>
      <c r="P101" s="1"/>
      <c r="Q101" s="1"/>
      <c r="R101" s="1" t="s">
        <v>77</v>
      </c>
      <c r="S101" s="1"/>
      <c r="T101" s="1">
        <v>70821</v>
      </c>
      <c r="U101" s="1"/>
      <c r="V101" s="1" t="s">
        <v>17</v>
      </c>
      <c r="W101" s="1"/>
      <c r="X101" s="1"/>
      <c r="Y101" s="1" t="s">
        <v>76</v>
      </c>
      <c r="Z101" s="1"/>
      <c r="AA101" s="1"/>
      <c r="AB101" s="18">
        <v>70823</v>
      </c>
    </row>
    <row r="102" spans="1:30" x14ac:dyDescent="0.2">
      <c r="A102" s="1" t="s">
        <v>19</v>
      </c>
      <c r="B102" s="1"/>
      <c r="C102" s="1"/>
      <c r="D102" s="1" t="s">
        <v>20</v>
      </c>
      <c r="E102" s="1"/>
      <c r="F102" s="1"/>
      <c r="G102" s="1"/>
      <c r="H102" s="1" t="s">
        <v>19</v>
      </c>
      <c r="I102" s="1"/>
      <c r="J102" s="1"/>
      <c r="K102" s="1" t="s">
        <v>20</v>
      </c>
      <c r="L102" s="1"/>
      <c r="M102" s="1"/>
      <c r="N102" s="1"/>
      <c r="O102" s="1" t="s">
        <v>19</v>
      </c>
      <c r="P102" s="1"/>
      <c r="Q102" s="1"/>
      <c r="R102" s="1" t="s">
        <v>20</v>
      </c>
      <c r="S102" s="1"/>
      <c r="T102" s="1"/>
      <c r="U102" s="1"/>
      <c r="V102" s="1" t="s">
        <v>19</v>
      </c>
      <c r="W102" s="1"/>
      <c r="X102" s="1"/>
      <c r="Y102" s="1" t="s">
        <v>20</v>
      </c>
      <c r="Z102" s="1"/>
      <c r="AA102" s="1"/>
      <c r="AB102" s="1"/>
    </row>
    <row r="103" spans="1:30" x14ac:dyDescent="0.2">
      <c r="A103" s="1" t="s">
        <v>21</v>
      </c>
      <c r="B103" s="1"/>
      <c r="C103" s="1"/>
      <c r="D103" s="1"/>
      <c r="E103" s="1">
        <v>15991.7</v>
      </c>
      <c r="F103" s="1" t="s">
        <v>22</v>
      </c>
      <c r="G103" s="1"/>
      <c r="H103" s="1" t="s">
        <v>21</v>
      </c>
      <c r="I103" s="1"/>
      <c r="J103" s="1"/>
      <c r="K103" s="1"/>
      <c r="L103" s="11">
        <v>4308.7</v>
      </c>
      <c r="M103" s="1" t="s">
        <v>22</v>
      </c>
      <c r="N103" s="1"/>
      <c r="O103" s="1" t="s">
        <v>21</v>
      </c>
      <c r="P103" s="1"/>
      <c r="Q103" s="1"/>
      <c r="R103" s="1"/>
      <c r="S103" s="11">
        <v>1672.8</v>
      </c>
      <c r="T103" s="1" t="s">
        <v>22</v>
      </c>
      <c r="U103" s="1"/>
      <c r="V103" s="1" t="s">
        <v>21</v>
      </c>
      <c r="W103" s="1"/>
      <c r="X103" s="1"/>
      <c r="Y103" s="1"/>
      <c r="Z103" s="11">
        <v>2635.9</v>
      </c>
      <c r="AA103" s="1" t="s">
        <v>22</v>
      </c>
      <c r="AB103" s="1"/>
    </row>
    <row r="104" spans="1:3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30" ht="15.75" customHeight="1" x14ac:dyDescent="0.2">
      <c r="A105" s="49" t="s">
        <v>89</v>
      </c>
      <c r="B105" s="49" t="s">
        <v>23</v>
      </c>
      <c r="C105" s="49" t="s">
        <v>24</v>
      </c>
      <c r="D105" s="51" t="s">
        <v>25</v>
      </c>
      <c r="E105" s="52"/>
      <c r="F105" s="52"/>
      <c r="G105" s="53"/>
      <c r="H105" s="49" t="s">
        <v>89</v>
      </c>
      <c r="I105" s="49" t="s">
        <v>23</v>
      </c>
      <c r="J105" s="49" t="s">
        <v>24</v>
      </c>
      <c r="K105" s="51" t="s">
        <v>25</v>
      </c>
      <c r="L105" s="52"/>
      <c r="M105" s="52"/>
      <c r="N105" s="53"/>
      <c r="O105" s="49" t="s">
        <v>89</v>
      </c>
      <c r="P105" s="54" t="s">
        <v>23</v>
      </c>
      <c r="Q105" s="54" t="s">
        <v>24</v>
      </c>
      <c r="R105" s="54" t="s">
        <v>25</v>
      </c>
      <c r="S105" s="54"/>
      <c r="T105" s="54"/>
      <c r="U105" s="54"/>
      <c r="V105" s="49" t="s">
        <v>89</v>
      </c>
      <c r="W105" s="49" t="s">
        <v>23</v>
      </c>
      <c r="X105" s="54" t="s">
        <v>24</v>
      </c>
      <c r="Y105" s="54" t="s">
        <v>25</v>
      </c>
      <c r="Z105" s="54"/>
      <c r="AA105" s="54"/>
      <c r="AB105" s="54"/>
    </row>
    <row r="106" spans="1:30" ht="24.75" customHeight="1" x14ac:dyDescent="0.2">
      <c r="A106" s="50"/>
      <c r="B106" s="50"/>
      <c r="C106" s="50"/>
      <c r="D106" s="16" t="s">
        <v>26</v>
      </c>
      <c r="E106" s="16" t="s">
        <v>27</v>
      </c>
      <c r="F106" s="16" t="s">
        <v>28</v>
      </c>
      <c r="G106" s="16" t="s">
        <v>29</v>
      </c>
      <c r="H106" s="50"/>
      <c r="I106" s="50"/>
      <c r="J106" s="50"/>
      <c r="K106" s="16" t="s">
        <v>26</v>
      </c>
      <c r="L106" s="16" t="s">
        <v>27</v>
      </c>
      <c r="M106" s="16" t="s">
        <v>28</v>
      </c>
      <c r="N106" s="16" t="s">
        <v>29</v>
      </c>
      <c r="O106" s="50"/>
      <c r="P106" s="54"/>
      <c r="Q106" s="54"/>
      <c r="R106" s="16" t="s">
        <v>26</v>
      </c>
      <c r="S106" s="16" t="s">
        <v>27</v>
      </c>
      <c r="T106" s="16" t="s">
        <v>28</v>
      </c>
      <c r="U106" s="16" t="s">
        <v>29</v>
      </c>
      <c r="V106" s="50"/>
      <c r="W106" s="50"/>
      <c r="X106" s="54"/>
      <c r="Y106" s="16" t="s">
        <v>26</v>
      </c>
      <c r="Z106" s="16" t="s">
        <v>27</v>
      </c>
      <c r="AA106" s="16" t="s">
        <v>28</v>
      </c>
      <c r="AB106" s="16" t="s">
        <v>29</v>
      </c>
    </row>
    <row r="107" spans="1:30" ht="15" customHeight="1" x14ac:dyDescent="0.2">
      <c r="A107" s="22">
        <v>211</v>
      </c>
      <c r="B107" s="22" t="s">
        <v>66</v>
      </c>
      <c r="C107" s="26">
        <f>D107+E107+F107+G107</f>
        <v>0</v>
      </c>
      <c r="D107" s="26">
        <f t="shared" ref="D107:G107" si="95">D108</f>
        <v>0</v>
      </c>
      <c r="E107" s="26">
        <f t="shared" si="95"/>
        <v>0</v>
      </c>
      <c r="F107" s="26">
        <f t="shared" si="95"/>
        <v>0</v>
      </c>
      <c r="G107" s="26">
        <f t="shared" si="95"/>
        <v>0</v>
      </c>
      <c r="H107" s="22">
        <v>211</v>
      </c>
      <c r="I107" s="22" t="s">
        <v>66</v>
      </c>
      <c r="J107" s="26">
        <f>K107+L107+M107+N107</f>
        <v>2794.2</v>
      </c>
      <c r="K107" s="26">
        <f>R107+Y107</f>
        <v>698.59999999999991</v>
      </c>
      <c r="L107" s="26">
        <f t="shared" ref="L107:N107" si="96">S107+Z107</f>
        <v>698.59999999999991</v>
      </c>
      <c r="M107" s="26">
        <f t="shared" si="96"/>
        <v>698.5</v>
      </c>
      <c r="N107" s="26">
        <f t="shared" si="96"/>
        <v>698.5</v>
      </c>
      <c r="O107" s="22">
        <v>211</v>
      </c>
      <c r="P107" s="22" t="s">
        <v>66</v>
      </c>
      <c r="Q107" s="26">
        <f>R107+S107+T107+U107</f>
        <v>1305.3999999999999</v>
      </c>
      <c r="R107" s="26">
        <f>R108</f>
        <v>326.39999999999998</v>
      </c>
      <c r="S107" s="26">
        <f t="shared" ref="S107:U107" si="97">S108</f>
        <v>326.39999999999998</v>
      </c>
      <c r="T107" s="26">
        <f t="shared" si="97"/>
        <v>326.3</v>
      </c>
      <c r="U107" s="26">
        <f t="shared" si="97"/>
        <v>326.3</v>
      </c>
      <c r="V107" s="22">
        <v>211</v>
      </c>
      <c r="W107" s="22" t="s">
        <v>66</v>
      </c>
      <c r="X107" s="26">
        <f>Y107+Z107+AA107+AB107</f>
        <v>1488.8</v>
      </c>
      <c r="Y107" s="26">
        <f t="shared" ref="Y107:AB107" si="98">Y108</f>
        <v>372.2</v>
      </c>
      <c r="Z107" s="26">
        <f t="shared" si="98"/>
        <v>372.2</v>
      </c>
      <c r="AA107" s="26">
        <f t="shared" si="98"/>
        <v>372.2</v>
      </c>
      <c r="AB107" s="26">
        <f t="shared" si="98"/>
        <v>372.2</v>
      </c>
      <c r="AD107" s="43">
        <f>734.3/4</f>
        <v>183.57499999999999</v>
      </c>
    </row>
    <row r="108" spans="1:30" ht="15" customHeight="1" x14ac:dyDescent="0.2">
      <c r="A108" s="2">
        <v>2111</v>
      </c>
      <c r="B108" s="22" t="s">
        <v>66</v>
      </c>
      <c r="C108" s="3">
        <f>D108+E108+F108+G108</f>
        <v>0</v>
      </c>
      <c r="D108" s="4"/>
      <c r="E108" s="4"/>
      <c r="F108" s="4"/>
      <c r="G108" s="4"/>
      <c r="H108" s="2">
        <v>2111</v>
      </c>
      <c r="I108" s="22" t="s">
        <v>66</v>
      </c>
      <c r="J108" s="26">
        <f t="shared" ref="J108:J161" si="99">K108+L108+M108+N108</f>
        <v>2794.2</v>
      </c>
      <c r="K108" s="26">
        <f t="shared" ref="K108:K161" si="100">R108+Y108</f>
        <v>698.59999999999991</v>
      </c>
      <c r="L108" s="26">
        <f t="shared" ref="L108:L161" si="101">S108+Z108</f>
        <v>698.59999999999991</v>
      </c>
      <c r="M108" s="26">
        <f t="shared" ref="M108:M161" si="102">T108+AA108</f>
        <v>698.5</v>
      </c>
      <c r="N108" s="26">
        <f t="shared" ref="N108:N161" si="103">U108+AB108</f>
        <v>698.5</v>
      </c>
      <c r="O108" s="2">
        <v>2111</v>
      </c>
      <c r="P108" s="22" t="s">
        <v>66</v>
      </c>
      <c r="Q108" s="3">
        <f>R108+S108+T108+U108</f>
        <v>1305.3999999999999</v>
      </c>
      <c r="R108" s="4">
        <v>326.39999999999998</v>
      </c>
      <c r="S108" s="4">
        <v>326.39999999999998</v>
      </c>
      <c r="T108" s="4">
        <v>326.3</v>
      </c>
      <c r="U108" s="4">
        <v>326.3</v>
      </c>
      <c r="V108" s="2">
        <v>2111</v>
      </c>
      <c r="W108" s="22" t="s">
        <v>66</v>
      </c>
      <c r="X108" s="3">
        <f>Y108+Z108+AA108+AB108</f>
        <v>1488.8</v>
      </c>
      <c r="Y108" s="4">
        <v>372.2</v>
      </c>
      <c r="Z108" s="4">
        <v>372.2</v>
      </c>
      <c r="AA108" s="4">
        <v>372.2</v>
      </c>
      <c r="AB108" s="4">
        <v>372.2</v>
      </c>
    </row>
    <row r="109" spans="1:30" ht="15" customHeight="1" x14ac:dyDescent="0.2">
      <c r="A109" s="2">
        <v>212</v>
      </c>
      <c r="B109" s="2" t="s">
        <v>90</v>
      </c>
      <c r="C109" s="26">
        <f>D109+E109+F109+G109</f>
        <v>0</v>
      </c>
      <c r="D109" s="3">
        <f t="shared" ref="D109:G109" si="104">D110</f>
        <v>0</v>
      </c>
      <c r="E109" s="3">
        <f t="shared" si="104"/>
        <v>0</v>
      </c>
      <c r="F109" s="3">
        <f t="shared" si="104"/>
        <v>0</v>
      </c>
      <c r="G109" s="3">
        <f t="shared" si="104"/>
        <v>0</v>
      </c>
      <c r="H109" s="2">
        <v>212</v>
      </c>
      <c r="I109" s="2" t="s">
        <v>90</v>
      </c>
      <c r="J109" s="26">
        <f t="shared" si="99"/>
        <v>482</v>
      </c>
      <c r="K109" s="26">
        <f t="shared" si="100"/>
        <v>120.5</v>
      </c>
      <c r="L109" s="26">
        <f t="shared" si="101"/>
        <v>120.5</v>
      </c>
      <c r="M109" s="26">
        <f t="shared" si="102"/>
        <v>120.5</v>
      </c>
      <c r="N109" s="26">
        <f t="shared" si="103"/>
        <v>120.5</v>
      </c>
      <c r="O109" s="2">
        <v>212</v>
      </c>
      <c r="P109" s="2" t="s">
        <v>90</v>
      </c>
      <c r="Q109" s="26">
        <f>R109+S109+T109+U109</f>
        <v>225.2</v>
      </c>
      <c r="R109" s="3">
        <f>R110</f>
        <v>56.3</v>
      </c>
      <c r="S109" s="3">
        <f t="shared" ref="S109:U109" si="105">S110</f>
        <v>56.3</v>
      </c>
      <c r="T109" s="3">
        <f t="shared" si="105"/>
        <v>56.3</v>
      </c>
      <c r="U109" s="3">
        <f t="shared" si="105"/>
        <v>56.3</v>
      </c>
      <c r="V109" s="2">
        <v>212</v>
      </c>
      <c r="W109" s="2" t="s">
        <v>90</v>
      </c>
      <c r="X109" s="26">
        <f>Y109+Z109+AA109+AB109</f>
        <v>256.8</v>
      </c>
      <c r="Y109" s="3">
        <f t="shared" ref="Y109:AB109" si="106">Y110</f>
        <v>64.2</v>
      </c>
      <c r="Z109" s="3">
        <f t="shared" si="106"/>
        <v>64.2</v>
      </c>
      <c r="AA109" s="3">
        <f t="shared" si="106"/>
        <v>64.2</v>
      </c>
      <c r="AB109" s="3">
        <f t="shared" si="106"/>
        <v>64.2</v>
      </c>
    </row>
    <row r="110" spans="1:30" ht="15" customHeight="1" x14ac:dyDescent="0.2">
      <c r="A110" s="2">
        <v>2121</v>
      </c>
      <c r="B110" s="2" t="s">
        <v>91</v>
      </c>
      <c r="C110" s="3">
        <f t="shared" ref="C110" si="107">D110+E110+F110+G110</f>
        <v>0</v>
      </c>
      <c r="D110" s="4"/>
      <c r="E110" s="4"/>
      <c r="F110" s="4"/>
      <c r="G110" s="4"/>
      <c r="H110" s="2">
        <v>2121</v>
      </c>
      <c r="I110" s="2" t="s">
        <v>91</v>
      </c>
      <c r="J110" s="26">
        <f t="shared" si="99"/>
        <v>482</v>
      </c>
      <c r="K110" s="26">
        <f t="shared" si="100"/>
        <v>120.5</v>
      </c>
      <c r="L110" s="26">
        <f t="shared" si="101"/>
        <v>120.5</v>
      </c>
      <c r="M110" s="26">
        <f t="shared" si="102"/>
        <v>120.5</v>
      </c>
      <c r="N110" s="26">
        <f t="shared" si="103"/>
        <v>120.5</v>
      </c>
      <c r="O110" s="2">
        <v>2121</v>
      </c>
      <c r="P110" s="2" t="s">
        <v>91</v>
      </c>
      <c r="Q110" s="3">
        <f t="shared" ref="Q110" si="108">R110+S110+T110+U110</f>
        <v>225.2</v>
      </c>
      <c r="R110" s="4">
        <v>56.3</v>
      </c>
      <c r="S110" s="4">
        <v>56.3</v>
      </c>
      <c r="T110" s="4">
        <v>56.3</v>
      </c>
      <c r="U110" s="4">
        <v>56.3</v>
      </c>
      <c r="V110" s="2">
        <v>2121</v>
      </c>
      <c r="W110" s="2" t="s">
        <v>91</v>
      </c>
      <c r="X110" s="3">
        <f t="shared" ref="X110" si="109">Y110+Z110+AA110+AB110</f>
        <v>256.8</v>
      </c>
      <c r="Y110" s="4">
        <v>64.2</v>
      </c>
      <c r="Z110" s="4">
        <v>64.2</v>
      </c>
      <c r="AA110" s="4">
        <v>64.2</v>
      </c>
      <c r="AB110" s="4">
        <v>64.2</v>
      </c>
      <c r="AD110" s="43">
        <f>126.7/4</f>
        <v>31.675000000000001</v>
      </c>
    </row>
    <row r="111" spans="1:30" ht="15" customHeight="1" x14ac:dyDescent="0.2">
      <c r="A111" s="2">
        <v>221</v>
      </c>
      <c r="B111" s="2" t="s">
        <v>67</v>
      </c>
      <c r="C111" s="26">
        <f>D111+E111+F111+G111</f>
        <v>1840</v>
      </c>
      <c r="D111" s="3">
        <f t="shared" ref="D111:G111" si="110">D112+D113+D119+D122+D127</f>
        <v>1632.3</v>
      </c>
      <c r="E111" s="3">
        <f t="shared" si="110"/>
        <v>207.7</v>
      </c>
      <c r="F111" s="3">
        <f t="shared" si="110"/>
        <v>0</v>
      </c>
      <c r="G111" s="3">
        <f t="shared" si="110"/>
        <v>0</v>
      </c>
      <c r="H111" s="2">
        <v>221</v>
      </c>
      <c r="I111" s="2" t="s">
        <v>67</v>
      </c>
      <c r="J111" s="26">
        <f t="shared" si="99"/>
        <v>579.1</v>
      </c>
      <c r="K111" s="26">
        <f t="shared" si="100"/>
        <v>32.6</v>
      </c>
      <c r="L111" s="26">
        <f t="shared" si="101"/>
        <v>201.70000000000002</v>
      </c>
      <c r="M111" s="26">
        <f t="shared" si="102"/>
        <v>282.39999999999998</v>
      </c>
      <c r="N111" s="26">
        <f t="shared" si="103"/>
        <v>62.400000000000006</v>
      </c>
      <c r="O111" s="2">
        <v>221</v>
      </c>
      <c r="P111" s="2" t="s">
        <v>67</v>
      </c>
      <c r="Q111" s="26">
        <f>R111+S111+T111+U111</f>
        <v>25</v>
      </c>
      <c r="R111" s="3">
        <f t="shared" ref="R111:U111" si="111">R112+R113+R119+R122+R127</f>
        <v>6.3</v>
      </c>
      <c r="S111" s="3">
        <f t="shared" si="111"/>
        <v>6.3</v>
      </c>
      <c r="T111" s="3">
        <f t="shared" si="111"/>
        <v>6.2</v>
      </c>
      <c r="U111" s="3">
        <f t="shared" si="111"/>
        <v>6.2</v>
      </c>
      <c r="V111" s="2">
        <v>221</v>
      </c>
      <c r="W111" s="2" t="s">
        <v>67</v>
      </c>
      <c r="X111" s="26">
        <f>Y111+Z111+AA111+AB111</f>
        <v>554.1</v>
      </c>
      <c r="Y111" s="3">
        <f t="shared" ref="Y111:AB111" si="112">Y112+Y113+Y119+Y122+Y127</f>
        <v>26.3</v>
      </c>
      <c r="Z111" s="3">
        <f t="shared" si="112"/>
        <v>195.4</v>
      </c>
      <c r="AA111" s="3">
        <f t="shared" si="112"/>
        <v>276.2</v>
      </c>
      <c r="AB111" s="3">
        <f t="shared" si="112"/>
        <v>56.2</v>
      </c>
    </row>
    <row r="112" spans="1:30" ht="15" customHeight="1" x14ac:dyDescent="0.2">
      <c r="A112" s="2">
        <v>2211</v>
      </c>
      <c r="B112" s="2" t="s">
        <v>92</v>
      </c>
      <c r="C112" s="3">
        <f t="shared" ref="C112:C113" si="113">D112+E112+F112+G112</f>
        <v>0</v>
      </c>
      <c r="D112" s="4"/>
      <c r="E112" s="4"/>
      <c r="F112" s="4"/>
      <c r="G112" s="4"/>
      <c r="H112" s="2">
        <v>2211</v>
      </c>
      <c r="I112" s="2" t="s">
        <v>92</v>
      </c>
      <c r="J112" s="26">
        <f t="shared" si="99"/>
        <v>50</v>
      </c>
      <c r="K112" s="26">
        <f t="shared" si="100"/>
        <v>12.6</v>
      </c>
      <c r="L112" s="26">
        <f t="shared" si="101"/>
        <v>12.6</v>
      </c>
      <c r="M112" s="26">
        <f t="shared" si="102"/>
        <v>12.4</v>
      </c>
      <c r="N112" s="26">
        <f t="shared" si="103"/>
        <v>12.4</v>
      </c>
      <c r="O112" s="2">
        <v>2211</v>
      </c>
      <c r="P112" s="2" t="s">
        <v>92</v>
      </c>
      <c r="Q112" s="3">
        <f t="shared" ref="Q112:Q113" si="114">R112+S112+T112+U112</f>
        <v>25</v>
      </c>
      <c r="R112" s="4">
        <v>6.3</v>
      </c>
      <c r="S112" s="4">
        <v>6.3</v>
      </c>
      <c r="T112" s="4">
        <v>6.2</v>
      </c>
      <c r="U112" s="4">
        <v>6.2</v>
      </c>
      <c r="V112" s="2">
        <v>2211</v>
      </c>
      <c r="W112" s="2" t="s">
        <v>92</v>
      </c>
      <c r="X112" s="3">
        <f t="shared" ref="X112:X113" si="115">Y112+Z112+AA112+AB112</f>
        <v>25</v>
      </c>
      <c r="Y112" s="4">
        <v>6.3</v>
      </c>
      <c r="Z112" s="4">
        <v>6.3</v>
      </c>
      <c r="AA112" s="4">
        <v>6.2</v>
      </c>
      <c r="AB112" s="4">
        <v>6.2</v>
      </c>
    </row>
    <row r="113" spans="1:28" ht="15" customHeight="1" x14ac:dyDescent="0.2">
      <c r="A113" s="2">
        <v>2212</v>
      </c>
      <c r="B113" s="2" t="s">
        <v>55</v>
      </c>
      <c r="C113" s="3">
        <f t="shared" si="113"/>
        <v>0</v>
      </c>
      <c r="D113" s="3">
        <f>D114+D115+D116</f>
        <v>0</v>
      </c>
      <c r="E113" s="3">
        <f t="shared" ref="E113:G113" si="116">E114+E115+E116</f>
        <v>0</v>
      </c>
      <c r="F113" s="3">
        <f t="shared" si="116"/>
        <v>0</v>
      </c>
      <c r="G113" s="3">
        <f t="shared" si="116"/>
        <v>0</v>
      </c>
      <c r="H113" s="2">
        <v>2212</v>
      </c>
      <c r="I113" s="2" t="s">
        <v>55</v>
      </c>
      <c r="J113" s="26">
        <f t="shared" si="99"/>
        <v>0</v>
      </c>
      <c r="K113" s="26">
        <f t="shared" si="100"/>
        <v>0</v>
      </c>
      <c r="L113" s="26">
        <f t="shared" si="101"/>
        <v>0</v>
      </c>
      <c r="M113" s="26">
        <f t="shared" si="102"/>
        <v>0</v>
      </c>
      <c r="N113" s="26">
        <f t="shared" si="103"/>
        <v>0</v>
      </c>
      <c r="O113" s="2">
        <v>2212</v>
      </c>
      <c r="P113" s="2" t="s">
        <v>55</v>
      </c>
      <c r="Q113" s="3">
        <f t="shared" si="114"/>
        <v>0</v>
      </c>
      <c r="R113" s="3">
        <f>R114+R115+R116</f>
        <v>0</v>
      </c>
      <c r="S113" s="3">
        <f t="shared" ref="S113:U113" si="117">S114+S115+S116</f>
        <v>0</v>
      </c>
      <c r="T113" s="3">
        <f t="shared" si="117"/>
        <v>0</v>
      </c>
      <c r="U113" s="3">
        <f t="shared" si="117"/>
        <v>0</v>
      </c>
      <c r="V113" s="2">
        <v>2212</v>
      </c>
      <c r="W113" s="2" t="s">
        <v>55</v>
      </c>
      <c r="X113" s="3">
        <f t="shared" si="115"/>
        <v>0</v>
      </c>
      <c r="Y113" s="3">
        <f>Y114+Y115+Y116</f>
        <v>0</v>
      </c>
      <c r="Z113" s="3">
        <f t="shared" ref="Z113:AB113" si="118">Z114+Z115+Z116</f>
        <v>0</v>
      </c>
      <c r="AA113" s="3">
        <f t="shared" si="118"/>
        <v>0</v>
      </c>
      <c r="AB113" s="3">
        <f t="shared" si="118"/>
        <v>0</v>
      </c>
    </row>
    <row r="114" spans="1:28" ht="15" customHeight="1" x14ac:dyDescent="0.2">
      <c r="A114" s="5">
        <v>22122100</v>
      </c>
      <c r="B114" s="13" t="s">
        <v>39</v>
      </c>
      <c r="C114" s="4">
        <f>D114+E114+F114+G114</f>
        <v>0</v>
      </c>
      <c r="D114" s="4"/>
      <c r="E114" s="4"/>
      <c r="F114" s="4"/>
      <c r="G114" s="4"/>
      <c r="H114" s="5">
        <v>22122100</v>
      </c>
      <c r="I114" s="13" t="s">
        <v>39</v>
      </c>
      <c r="J114" s="26">
        <f t="shared" si="99"/>
        <v>0</v>
      </c>
      <c r="K114" s="26">
        <f t="shared" si="100"/>
        <v>0</v>
      </c>
      <c r="L114" s="26">
        <f t="shared" si="101"/>
        <v>0</v>
      </c>
      <c r="M114" s="26">
        <f t="shared" si="102"/>
        <v>0</v>
      </c>
      <c r="N114" s="26">
        <f t="shared" si="103"/>
        <v>0</v>
      </c>
      <c r="O114" s="5">
        <v>22122100</v>
      </c>
      <c r="P114" s="13" t="s">
        <v>39</v>
      </c>
      <c r="Q114" s="4">
        <f>R114+S114+T114+U114</f>
        <v>0</v>
      </c>
      <c r="R114" s="4"/>
      <c r="S114" s="4"/>
      <c r="T114" s="4"/>
      <c r="U114" s="4"/>
      <c r="V114" s="5">
        <v>22122100</v>
      </c>
      <c r="W114" s="13" t="s">
        <v>39</v>
      </c>
      <c r="X114" s="4">
        <f>Y114+Z114+AA114+AB114</f>
        <v>0</v>
      </c>
      <c r="Y114" s="4"/>
      <c r="Z114" s="4"/>
      <c r="AA114" s="4"/>
      <c r="AB114" s="4"/>
    </row>
    <row r="115" spans="1:28" ht="15" customHeight="1" x14ac:dyDescent="0.2">
      <c r="A115" s="5">
        <v>22122200</v>
      </c>
      <c r="B115" s="13" t="s">
        <v>40</v>
      </c>
      <c r="C115" s="4">
        <f>D115+E115+F115+G115</f>
        <v>0</v>
      </c>
      <c r="D115" s="4"/>
      <c r="E115" s="4"/>
      <c r="F115" s="4"/>
      <c r="G115" s="4"/>
      <c r="H115" s="5">
        <v>22122200</v>
      </c>
      <c r="I115" s="13" t="s">
        <v>40</v>
      </c>
      <c r="J115" s="26">
        <f t="shared" si="99"/>
        <v>0</v>
      </c>
      <c r="K115" s="26">
        <f t="shared" si="100"/>
        <v>0</v>
      </c>
      <c r="L115" s="26">
        <f t="shared" si="101"/>
        <v>0</v>
      </c>
      <c r="M115" s="26">
        <f t="shared" si="102"/>
        <v>0</v>
      </c>
      <c r="N115" s="26">
        <f t="shared" si="103"/>
        <v>0</v>
      </c>
      <c r="O115" s="5">
        <v>22122200</v>
      </c>
      <c r="P115" s="13" t="s">
        <v>40</v>
      </c>
      <c r="Q115" s="4">
        <f>R115+S115+T115+U115</f>
        <v>0</v>
      </c>
      <c r="R115" s="4"/>
      <c r="S115" s="4"/>
      <c r="T115" s="4"/>
      <c r="U115" s="4"/>
      <c r="V115" s="5">
        <v>22122200</v>
      </c>
      <c r="W115" s="13" t="s">
        <v>40</v>
      </c>
      <c r="X115" s="4">
        <f>Y115+Z115+AA115+AB115</f>
        <v>0</v>
      </c>
      <c r="Y115" s="4"/>
      <c r="Z115" s="4"/>
      <c r="AA115" s="4"/>
      <c r="AB115" s="4"/>
    </row>
    <row r="116" spans="1:28" ht="15" customHeight="1" x14ac:dyDescent="0.2">
      <c r="A116" s="5">
        <v>22122900</v>
      </c>
      <c r="B116" s="13" t="s">
        <v>56</v>
      </c>
      <c r="C116" s="4">
        <f>D116+E116+F116+G116</f>
        <v>0</v>
      </c>
      <c r="D116" s="4"/>
      <c r="E116" s="4"/>
      <c r="F116" s="4"/>
      <c r="G116" s="4"/>
      <c r="H116" s="5">
        <v>22122900</v>
      </c>
      <c r="I116" s="13" t="s">
        <v>56</v>
      </c>
      <c r="J116" s="26">
        <f t="shared" si="99"/>
        <v>0</v>
      </c>
      <c r="K116" s="26">
        <f t="shared" si="100"/>
        <v>0</v>
      </c>
      <c r="L116" s="26">
        <f t="shared" si="101"/>
        <v>0</v>
      </c>
      <c r="M116" s="26">
        <f t="shared" si="102"/>
        <v>0</v>
      </c>
      <c r="N116" s="26">
        <f t="shared" si="103"/>
        <v>0</v>
      </c>
      <c r="O116" s="5">
        <v>22122900</v>
      </c>
      <c r="P116" s="13" t="s">
        <v>56</v>
      </c>
      <c r="Q116" s="4">
        <f>R116+S116+T116+U116</f>
        <v>0</v>
      </c>
      <c r="R116" s="4"/>
      <c r="S116" s="4"/>
      <c r="T116" s="4"/>
      <c r="U116" s="4"/>
      <c r="V116" s="5">
        <v>22122900</v>
      </c>
      <c r="W116" s="13" t="s">
        <v>56</v>
      </c>
      <c r="X116" s="4">
        <f>Y116+Z116+AA116+AB116</f>
        <v>0</v>
      </c>
      <c r="Y116" s="4"/>
      <c r="Z116" s="4"/>
      <c r="AA116" s="4"/>
      <c r="AB116" s="4"/>
    </row>
    <row r="117" spans="1:28" ht="15" customHeight="1" x14ac:dyDescent="0.2">
      <c r="A117" s="2">
        <v>2213</v>
      </c>
      <c r="B117" s="44" t="s">
        <v>113</v>
      </c>
      <c r="C117" s="26">
        <f>D117+E117+F117+G117</f>
        <v>0</v>
      </c>
      <c r="D117" s="26">
        <f t="shared" ref="D117:G117" si="119">D118</f>
        <v>0</v>
      </c>
      <c r="E117" s="26">
        <f t="shared" si="119"/>
        <v>0</v>
      </c>
      <c r="F117" s="26">
        <f t="shared" si="119"/>
        <v>0</v>
      </c>
      <c r="G117" s="26">
        <f t="shared" si="119"/>
        <v>0</v>
      </c>
      <c r="H117" s="2">
        <v>2213</v>
      </c>
      <c r="I117" s="44" t="s">
        <v>113</v>
      </c>
      <c r="J117" s="26">
        <f>K117+L117+M117+N117</f>
        <v>0</v>
      </c>
      <c r="K117" s="26">
        <f>R117+Y117</f>
        <v>0</v>
      </c>
      <c r="L117" s="26">
        <f t="shared" si="101"/>
        <v>0</v>
      </c>
      <c r="M117" s="26">
        <f t="shared" si="102"/>
        <v>0</v>
      </c>
      <c r="N117" s="26">
        <f t="shared" si="103"/>
        <v>0</v>
      </c>
      <c r="O117" s="2">
        <v>2213</v>
      </c>
      <c r="P117" s="44" t="s">
        <v>113</v>
      </c>
      <c r="Q117" s="26">
        <f>R117+S117+T117+U117</f>
        <v>0</v>
      </c>
      <c r="R117" s="26">
        <f>R118</f>
        <v>0</v>
      </c>
      <c r="S117" s="26">
        <f t="shared" ref="S117:U117" si="120">S118</f>
        <v>0</v>
      </c>
      <c r="T117" s="26">
        <f t="shared" si="120"/>
        <v>0</v>
      </c>
      <c r="U117" s="26">
        <f t="shared" si="120"/>
        <v>0</v>
      </c>
      <c r="V117" s="2">
        <v>2213</v>
      </c>
      <c r="W117" s="44" t="s">
        <v>113</v>
      </c>
      <c r="X117" s="26">
        <f>Y117+Z117+AA117+AB117</f>
        <v>0</v>
      </c>
      <c r="Y117" s="26">
        <f t="shared" ref="Y117:AB117" si="121">Y118</f>
        <v>0</v>
      </c>
      <c r="Z117" s="26">
        <f t="shared" si="121"/>
        <v>0</v>
      </c>
      <c r="AA117" s="26">
        <f t="shared" si="121"/>
        <v>0</v>
      </c>
      <c r="AB117" s="26">
        <f t="shared" si="121"/>
        <v>0</v>
      </c>
    </row>
    <row r="118" spans="1:28" ht="15" customHeight="1" x14ac:dyDescent="0.2">
      <c r="A118" s="5">
        <v>22131100</v>
      </c>
      <c r="B118" s="45" t="s">
        <v>114</v>
      </c>
      <c r="C118" s="3">
        <f>D118+E118+F118+G118</f>
        <v>0</v>
      </c>
      <c r="D118" s="4"/>
      <c r="E118" s="4"/>
      <c r="F118" s="4"/>
      <c r="G118" s="4"/>
      <c r="H118" s="5">
        <v>22131100</v>
      </c>
      <c r="I118" s="45" t="s">
        <v>114</v>
      </c>
      <c r="J118" s="26">
        <f t="shared" ref="J118" si="122">K118+L118+M118+N118</f>
        <v>0</v>
      </c>
      <c r="K118" s="26">
        <f t="shared" ref="K118" si="123">R118+Y118</f>
        <v>0</v>
      </c>
      <c r="L118" s="26">
        <f t="shared" ref="L118" si="124">S118+Z118</f>
        <v>0</v>
      </c>
      <c r="M118" s="26">
        <f t="shared" ref="M118" si="125">T118+AA118</f>
        <v>0</v>
      </c>
      <c r="N118" s="26">
        <f t="shared" ref="N118" si="126">U118+AB118</f>
        <v>0</v>
      </c>
      <c r="O118" s="5">
        <v>22131100</v>
      </c>
      <c r="P118" s="45" t="s">
        <v>114</v>
      </c>
      <c r="Q118" s="3">
        <f>R118+S118+T118+U118</f>
        <v>0</v>
      </c>
      <c r="R118" s="4"/>
      <c r="S118" s="4"/>
      <c r="T118" s="4"/>
      <c r="U118" s="4"/>
      <c r="V118" s="5">
        <v>22131100</v>
      </c>
      <c r="W118" s="45" t="s">
        <v>114</v>
      </c>
      <c r="X118" s="3">
        <f>Y118+Z118+AA118+AB118</f>
        <v>0</v>
      </c>
      <c r="Y118" s="4"/>
      <c r="Z118" s="4"/>
      <c r="AA118" s="4"/>
      <c r="AB118" s="4"/>
    </row>
    <row r="119" spans="1:28" ht="15" customHeight="1" x14ac:dyDescent="0.2">
      <c r="A119" s="2">
        <v>2214</v>
      </c>
      <c r="B119" s="2" t="s">
        <v>0</v>
      </c>
      <c r="C119" s="3">
        <f t="shared" ref="C119" si="127">D119+E119+F119+G119</f>
        <v>150</v>
      </c>
      <c r="D119" s="3">
        <f>D120+D121</f>
        <v>150</v>
      </c>
      <c r="E119" s="3">
        <f t="shared" ref="E119:G119" si="128">E120+E121</f>
        <v>0</v>
      </c>
      <c r="F119" s="3">
        <f t="shared" si="128"/>
        <v>0</v>
      </c>
      <c r="G119" s="3">
        <f t="shared" si="128"/>
        <v>0</v>
      </c>
      <c r="H119" s="2">
        <v>2214</v>
      </c>
      <c r="I119" s="2" t="s">
        <v>0</v>
      </c>
      <c r="J119" s="26">
        <f t="shared" si="99"/>
        <v>0</v>
      </c>
      <c r="K119" s="26">
        <f t="shared" si="100"/>
        <v>0</v>
      </c>
      <c r="L119" s="26">
        <f t="shared" si="101"/>
        <v>0</v>
      </c>
      <c r="M119" s="26">
        <f t="shared" si="102"/>
        <v>0</v>
      </c>
      <c r="N119" s="26">
        <f t="shared" si="103"/>
        <v>0</v>
      </c>
      <c r="O119" s="2">
        <v>2214</v>
      </c>
      <c r="P119" s="2" t="s">
        <v>0</v>
      </c>
      <c r="Q119" s="3">
        <f t="shared" ref="Q119" si="129">R119+S119+T119+U119</f>
        <v>0</v>
      </c>
      <c r="R119" s="3">
        <f>R120+R121</f>
        <v>0</v>
      </c>
      <c r="S119" s="3">
        <f t="shared" ref="S119:U119" si="130">S120+S121</f>
        <v>0</v>
      </c>
      <c r="T119" s="3">
        <f t="shared" si="130"/>
        <v>0</v>
      </c>
      <c r="U119" s="3">
        <f t="shared" si="130"/>
        <v>0</v>
      </c>
      <c r="V119" s="2">
        <v>2214</v>
      </c>
      <c r="W119" s="2" t="s">
        <v>0</v>
      </c>
      <c r="X119" s="3">
        <f t="shared" ref="X119" si="131">Y119+Z119+AA119+AB119</f>
        <v>0</v>
      </c>
      <c r="Y119" s="3">
        <f>Y120+Y121</f>
        <v>0</v>
      </c>
      <c r="Z119" s="3">
        <f t="shared" ref="Z119:AB119" si="132">Z120+Z121</f>
        <v>0</v>
      </c>
      <c r="AA119" s="3">
        <f t="shared" si="132"/>
        <v>0</v>
      </c>
      <c r="AB119" s="3">
        <f t="shared" si="132"/>
        <v>0</v>
      </c>
    </row>
    <row r="120" spans="1:28" ht="15" customHeight="1" x14ac:dyDescent="0.2">
      <c r="A120" s="5">
        <v>22141100</v>
      </c>
      <c r="B120" s="5" t="s">
        <v>57</v>
      </c>
      <c r="C120" s="4">
        <f>D120+E120+F120+G120</f>
        <v>150</v>
      </c>
      <c r="D120" s="4">
        <v>150</v>
      </c>
      <c r="E120" s="4"/>
      <c r="F120" s="4"/>
      <c r="G120" s="4"/>
      <c r="H120" s="5">
        <v>22141100</v>
      </c>
      <c r="I120" s="5" t="s">
        <v>57</v>
      </c>
      <c r="J120" s="26">
        <f t="shared" si="99"/>
        <v>0</v>
      </c>
      <c r="K120" s="26">
        <f t="shared" si="100"/>
        <v>0</v>
      </c>
      <c r="L120" s="26">
        <f t="shared" si="101"/>
        <v>0</v>
      </c>
      <c r="M120" s="26">
        <f t="shared" si="102"/>
        <v>0</v>
      </c>
      <c r="N120" s="26">
        <f t="shared" si="103"/>
        <v>0</v>
      </c>
      <c r="O120" s="5">
        <v>22141100</v>
      </c>
      <c r="P120" s="5" t="s">
        <v>57</v>
      </c>
      <c r="Q120" s="4">
        <f>R120+S120+T120+U120</f>
        <v>0</v>
      </c>
      <c r="R120" s="4"/>
      <c r="S120" s="4"/>
      <c r="T120" s="4"/>
      <c r="U120" s="4"/>
      <c r="V120" s="5">
        <v>22141100</v>
      </c>
      <c r="W120" s="5" t="s">
        <v>57</v>
      </c>
      <c r="X120" s="4">
        <f>Y120+Z120+AA120+AB120</f>
        <v>0</v>
      </c>
      <c r="Y120" s="4"/>
      <c r="Z120" s="4"/>
      <c r="AA120" s="4"/>
      <c r="AB120" s="4"/>
    </row>
    <row r="121" spans="1:28" ht="15" customHeight="1" x14ac:dyDescent="0.2">
      <c r="A121" s="5">
        <v>22141200</v>
      </c>
      <c r="B121" s="5" t="s">
        <v>1</v>
      </c>
      <c r="C121" s="4">
        <f>D121+E121+F121+G121</f>
        <v>0</v>
      </c>
      <c r="D121" s="4"/>
      <c r="E121" s="4"/>
      <c r="F121" s="4"/>
      <c r="G121" s="4"/>
      <c r="H121" s="5">
        <v>22141200</v>
      </c>
      <c r="I121" s="5" t="s">
        <v>1</v>
      </c>
      <c r="J121" s="26">
        <f t="shared" si="99"/>
        <v>0</v>
      </c>
      <c r="K121" s="26">
        <f t="shared" si="100"/>
        <v>0</v>
      </c>
      <c r="L121" s="26">
        <f t="shared" si="101"/>
        <v>0</v>
      </c>
      <c r="M121" s="26">
        <f t="shared" si="102"/>
        <v>0</v>
      </c>
      <c r="N121" s="26">
        <f t="shared" si="103"/>
        <v>0</v>
      </c>
      <c r="O121" s="5">
        <v>22141200</v>
      </c>
      <c r="P121" s="5" t="s">
        <v>1</v>
      </c>
      <c r="Q121" s="4">
        <f>R121+S121+T121+U121</f>
        <v>0</v>
      </c>
      <c r="R121" s="4"/>
      <c r="S121" s="4"/>
      <c r="T121" s="4"/>
      <c r="U121" s="4"/>
      <c r="V121" s="5">
        <v>22141200</v>
      </c>
      <c r="W121" s="5" t="s">
        <v>1</v>
      </c>
      <c r="X121" s="4">
        <f>Y121+Z121+AA121+AB121</f>
        <v>0</v>
      </c>
      <c r="Y121" s="4"/>
      <c r="Z121" s="4"/>
      <c r="AA121" s="4"/>
      <c r="AB121" s="4"/>
    </row>
    <row r="122" spans="1:28" ht="15" customHeight="1" x14ac:dyDescent="0.2">
      <c r="A122" s="2">
        <v>2215</v>
      </c>
      <c r="B122" s="2" t="s">
        <v>41</v>
      </c>
      <c r="C122" s="3">
        <f t="shared" ref="C122:C128" si="133">D122+E122+F122+G122</f>
        <v>1690</v>
      </c>
      <c r="D122" s="3">
        <f>D123+D124+D125+D126</f>
        <v>1482.3</v>
      </c>
      <c r="E122" s="3">
        <f t="shared" ref="E122:G122" si="134">E123+E124+E125+E126</f>
        <v>207.7</v>
      </c>
      <c r="F122" s="3">
        <f t="shared" si="134"/>
        <v>0</v>
      </c>
      <c r="G122" s="3">
        <f t="shared" si="134"/>
        <v>0</v>
      </c>
      <c r="H122" s="2">
        <v>2215</v>
      </c>
      <c r="I122" s="2" t="s">
        <v>41</v>
      </c>
      <c r="J122" s="26">
        <f t="shared" si="99"/>
        <v>529.1</v>
      </c>
      <c r="K122" s="26">
        <f t="shared" si="100"/>
        <v>20</v>
      </c>
      <c r="L122" s="26">
        <f t="shared" si="101"/>
        <v>189.1</v>
      </c>
      <c r="M122" s="26">
        <f t="shared" si="102"/>
        <v>270</v>
      </c>
      <c r="N122" s="26">
        <f t="shared" si="103"/>
        <v>50</v>
      </c>
      <c r="O122" s="2">
        <v>2215</v>
      </c>
      <c r="P122" s="2" t="s">
        <v>41</v>
      </c>
      <c r="Q122" s="3">
        <f t="shared" ref="Q122:Q128" si="135">R122+S122+T122+U122</f>
        <v>0</v>
      </c>
      <c r="R122" s="3">
        <f>R123+R124+R125+R126</f>
        <v>0</v>
      </c>
      <c r="S122" s="3">
        <f t="shared" ref="S122:U122" si="136">S123+S124+S125+S126</f>
        <v>0</v>
      </c>
      <c r="T122" s="3">
        <f t="shared" si="136"/>
        <v>0</v>
      </c>
      <c r="U122" s="3">
        <f t="shared" si="136"/>
        <v>0</v>
      </c>
      <c r="V122" s="2">
        <v>2215</v>
      </c>
      <c r="W122" s="2" t="s">
        <v>41</v>
      </c>
      <c r="X122" s="3">
        <f t="shared" ref="X122:X128" si="137">Y122+Z122+AA122+AB122</f>
        <v>529.1</v>
      </c>
      <c r="Y122" s="3">
        <f>Y123+Y124+Y125+Y126</f>
        <v>20</v>
      </c>
      <c r="Z122" s="3">
        <f t="shared" ref="Z122:AB122" si="138">Z123+Z124+Z125+Z126</f>
        <v>189.1</v>
      </c>
      <c r="AA122" s="3">
        <f t="shared" si="138"/>
        <v>270</v>
      </c>
      <c r="AB122" s="3">
        <f t="shared" si="138"/>
        <v>50</v>
      </c>
    </row>
    <row r="123" spans="1:28" ht="15" customHeight="1" x14ac:dyDescent="0.2">
      <c r="A123" s="5">
        <v>22151400</v>
      </c>
      <c r="B123" s="5" t="s">
        <v>42</v>
      </c>
      <c r="C123" s="4">
        <f t="shared" si="133"/>
        <v>0</v>
      </c>
      <c r="D123" s="4"/>
      <c r="E123" s="4"/>
      <c r="F123" s="4"/>
      <c r="G123" s="4"/>
      <c r="H123" s="5">
        <v>22151400</v>
      </c>
      <c r="I123" s="5" t="s">
        <v>42</v>
      </c>
      <c r="J123" s="26">
        <f t="shared" si="99"/>
        <v>0</v>
      </c>
      <c r="K123" s="26">
        <f t="shared" si="100"/>
        <v>0</v>
      </c>
      <c r="L123" s="26">
        <f t="shared" si="101"/>
        <v>0</v>
      </c>
      <c r="M123" s="26">
        <f t="shared" si="102"/>
        <v>0</v>
      </c>
      <c r="N123" s="26">
        <f t="shared" si="103"/>
        <v>0</v>
      </c>
      <c r="O123" s="5">
        <v>22151400</v>
      </c>
      <c r="P123" s="5" t="s">
        <v>42</v>
      </c>
      <c r="Q123" s="4">
        <f t="shared" si="135"/>
        <v>0</v>
      </c>
      <c r="R123" s="4"/>
      <c r="S123" s="4"/>
      <c r="T123" s="4"/>
      <c r="U123" s="4"/>
      <c r="V123" s="5">
        <v>22151400</v>
      </c>
      <c r="W123" s="5" t="s">
        <v>42</v>
      </c>
      <c r="X123" s="4">
        <f t="shared" si="137"/>
        <v>0</v>
      </c>
      <c r="Y123" s="4"/>
      <c r="Z123" s="4"/>
      <c r="AA123" s="4"/>
      <c r="AB123" s="4"/>
    </row>
    <row r="124" spans="1:28" ht="15" customHeight="1" x14ac:dyDescent="0.2">
      <c r="A124" s="5">
        <v>22152100</v>
      </c>
      <c r="B124" s="5" t="s">
        <v>112</v>
      </c>
      <c r="C124" s="4">
        <f t="shared" si="133"/>
        <v>0</v>
      </c>
      <c r="D124" s="4"/>
      <c r="E124" s="4"/>
      <c r="F124" s="4"/>
      <c r="G124" s="4"/>
      <c r="H124" s="5">
        <v>22152100</v>
      </c>
      <c r="I124" s="5" t="s">
        <v>112</v>
      </c>
      <c r="J124" s="26">
        <f t="shared" si="99"/>
        <v>0</v>
      </c>
      <c r="K124" s="26">
        <f t="shared" si="100"/>
        <v>0</v>
      </c>
      <c r="L124" s="26">
        <f t="shared" si="101"/>
        <v>0</v>
      </c>
      <c r="M124" s="26">
        <f t="shared" si="102"/>
        <v>0</v>
      </c>
      <c r="N124" s="26">
        <f t="shared" si="103"/>
        <v>0</v>
      </c>
      <c r="O124" s="5">
        <v>22152100</v>
      </c>
      <c r="P124" s="5" t="s">
        <v>112</v>
      </c>
      <c r="Q124" s="4">
        <f t="shared" si="135"/>
        <v>0</v>
      </c>
      <c r="R124" s="4"/>
      <c r="S124" s="4"/>
      <c r="T124" s="4"/>
      <c r="U124" s="4"/>
      <c r="V124" s="5">
        <v>22152100</v>
      </c>
      <c r="W124" s="5" t="s">
        <v>112</v>
      </c>
      <c r="X124" s="4">
        <f t="shared" si="137"/>
        <v>0</v>
      </c>
      <c r="Y124" s="4"/>
      <c r="Z124" s="4"/>
      <c r="AA124" s="4"/>
      <c r="AB124" s="4"/>
    </row>
    <row r="125" spans="1:28" ht="15" customHeight="1" x14ac:dyDescent="0.2">
      <c r="A125" s="5">
        <v>22153100</v>
      </c>
      <c r="B125" s="5" t="s">
        <v>93</v>
      </c>
      <c r="C125" s="4">
        <f t="shared" si="133"/>
        <v>0</v>
      </c>
      <c r="D125" s="4"/>
      <c r="E125" s="4"/>
      <c r="F125" s="4"/>
      <c r="G125" s="4"/>
      <c r="H125" s="5">
        <v>22153100</v>
      </c>
      <c r="I125" s="5" t="s">
        <v>93</v>
      </c>
      <c r="J125" s="26">
        <f t="shared" si="99"/>
        <v>0</v>
      </c>
      <c r="K125" s="26">
        <f t="shared" si="100"/>
        <v>0</v>
      </c>
      <c r="L125" s="26">
        <f t="shared" si="101"/>
        <v>0</v>
      </c>
      <c r="M125" s="26">
        <f t="shared" si="102"/>
        <v>0</v>
      </c>
      <c r="N125" s="26">
        <f t="shared" si="103"/>
        <v>0</v>
      </c>
      <c r="O125" s="5">
        <v>22153100</v>
      </c>
      <c r="P125" s="5" t="s">
        <v>93</v>
      </c>
      <c r="Q125" s="4">
        <f t="shared" si="135"/>
        <v>0</v>
      </c>
      <c r="R125" s="4"/>
      <c r="S125" s="4"/>
      <c r="T125" s="4"/>
      <c r="U125" s="4"/>
      <c r="V125" s="5">
        <v>22153100</v>
      </c>
      <c r="W125" s="5" t="s">
        <v>93</v>
      </c>
      <c r="X125" s="4">
        <f t="shared" si="137"/>
        <v>0</v>
      </c>
      <c r="Y125" s="4"/>
      <c r="Z125" s="4"/>
      <c r="AA125" s="4"/>
      <c r="AB125" s="4"/>
    </row>
    <row r="126" spans="1:28" ht="25.5" x14ac:dyDescent="0.2">
      <c r="A126" s="5">
        <v>22154900</v>
      </c>
      <c r="B126" s="5" t="s">
        <v>94</v>
      </c>
      <c r="C126" s="4">
        <f t="shared" si="133"/>
        <v>1690</v>
      </c>
      <c r="D126" s="4">
        <v>1482.3</v>
      </c>
      <c r="E126" s="4">
        <v>207.7</v>
      </c>
      <c r="F126" s="4"/>
      <c r="G126" s="4"/>
      <c r="H126" s="5">
        <v>22154900</v>
      </c>
      <c r="I126" s="5" t="s">
        <v>94</v>
      </c>
      <c r="J126" s="26">
        <f t="shared" si="99"/>
        <v>529.1</v>
      </c>
      <c r="K126" s="26">
        <f t="shared" si="100"/>
        <v>20</v>
      </c>
      <c r="L126" s="26">
        <f t="shared" si="101"/>
        <v>189.1</v>
      </c>
      <c r="M126" s="26">
        <f t="shared" si="102"/>
        <v>270</v>
      </c>
      <c r="N126" s="26">
        <f t="shared" si="103"/>
        <v>50</v>
      </c>
      <c r="O126" s="5">
        <v>22154900</v>
      </c>
      <c r="P126" s="5" t="s">
        <v>94</v>
      </c>
      <c r="Q126" s="4">
        <f t="shared" si="135"/>
        <v>0</v>
      </c>
      <c r="R126" s="4"/>
      <c r="S126" s="4"/>
      <c r="T126" s="4"/>
      <c r="U126" s="4"/>
      <c r="V126" s="5">
        <v>22154900</v>
      </c>
      <c r="W126" s="5" t="s">
        <v>94</v>
      </c>
      <c r="X126" s="4">
        <f t="shared" si="137"/>
        <v>529.1</v>
      </c>
      <c r="Y126" s="4">
        <v>20</v>
      </c>
      <c r="Z126" s="4">
        <v>189.1</v>
      </c>
      <c r="AA126" s="4">
        <v>270</v>
      </c>
      <c r="AB126" s="4">
        <v>50</v>
      </c>
    </row>
    <row r="127" spans="1:28" ht="15" customHeight="1" x14ac:dyDescent="0.2">
      <c r="A127" s="2">
        <v>2218</v>
      </c>
      <c r="B127" s="2" t="s">
        <v>59</v>
      </c>
      <c r="C127" s="3">
        <f t="shared" si="133"/>
        <v>0</v>
      </c>
      <c r="D127" s="3">
        <f>D128</f>
        <v>0</v>
      </c>
      <c r="E127" s="3">
        <f t="shared" ref="E127:G127" si="139">E128</f>
        <v>0</v>
      </c>
      <c r="F127" s="3">
        <f t="shared" si="139"/>
        <v>0</v>
      </c>
      <c r="G127" s="3">
        <f t="shared" si="139"/>
        <v>0</v>
      </c>
      <c r="H127" s="2">
        <v>2218</v>
      </c>
      <c r="I127" s="2" t="s">
        <v>59</v>
      </c>
      <c r="J127" s="26">
        <f t="shared" si="99"/>
        <v>0</v>
      </c>
      <c r="K127" s="26">
        <f t="shared" si="100"/>
        <v>0</v>
      </c>
      <c r="L127" s="26">
        <f t="shared" si="101"/>
        <v>0</v>
      </c>
      <c r="M127" s="26">
        <f t="shared" si="102"/>
        <v>0</v>
      </c>
      <c r="N127" s="26">
        <f t="shared" si="103"/>
        <v>0</v>
      </c>
      <c r="O127" s="2">
        <v>2218</v>
      </c>
      <c r="P127" s="2" t="s">
        <v>59</v>
      </c>
      <c r="Q127" s="3">
        <f t="shared" si="135"/>
        <v>0</v>
      </c>
      <c r="R127" s="3">
        <f>R128</f>
        <v>0</v>
      </c>
      <c r="S127" s="3">
        <f t="shared" ref="S127:U127" si="140">S128</f>
        <v>0</v>
      </c>
      <c r="T127" s="3">
        <f t="shared" si="140"/>
        <v>0</v>
      </c>
      <c r="U127" s="3">
        <f t="shared" si="140"/>
        <v>0</v>
      </c>
      <c r="V127" s="2">
        <v>2218</v>
      </c>
      <c r="W127" s="2" t="s">
        <v>59</v>
      </c>
      <c r="X127" s="3">
        <f t="shared" si="137"/>
        <v>0</v>
      </c>
      <c r="Y127" s="3">
        <f>Y128</f>
        <v>0</v>
      </c>
      <c r="Z127" s="3">
        <f t="shared" ref="Z127:AB127" si="141">Z128</f>
        <v>0</v>
      </c>
      <c r="AA127" s="3">
        <f t="shared" si="141"/>
        <v>0</v>
      </c>
      <c r="AB127" s="3">
        <f t="shared" si="141"/>
        <v>0</v>
      </c>
    </row>
    <row r="128" spans="1:28" ht="15" customHeight="1" x14ac:dyDescent="0.2">
      <c r="A128" s="5">
        <v>22181100</v>
      </c>
      <c r="B128" s="5" t="s">
        <v>59</v>
      </c>
      <c r="C128" s="4">
        <f t="shared" si="133"/>
        <v>0</v>
      </c>
      <c r="D128" s="4"/>
      <c r="E128" s="4"/>
      <c r="F128" s="4"/>
      <c r="G128" s="4"/>
      <c r="H128" s="5">
        <v>22181100</v>
      </c>
      <c r="I128" s="5" t="s">
        <v>59</v>
      </c>
      <c r="J128" s="26">
        <f t="shared" si="99"/>
        <v>0</v>
      </c>
      <c r="K128" s="26">
        <f t="shared" si="100"/>
        <v>0</v>
      </c>
      <c r="L128" s="26">
        <f t="shared" si="101"/>
        <v>0</v>
      </c>
      <c r="M128" s="26">
        <f t="shared" si="102"/>
        <v>0</v>
      </c>
      <c r="N128" s="26">
        <f t="shared" si="103"/>
        <v>0</v>
      </c>
      <c r="O128" s="5">
        <v>22181100</v>
      </c>
      <c r="P128" s="5" t="s">
        <v>59</v>
      </c>
      <c r="Q128" s="4">
        <f t="shared" si="135"/>
        <v>0</v>
      </c>
      <c r="R128" s="4"/>
      <c r="S128" s="4"/>
      <c r="T128" s="4"/>
      <c r="U128" s="4"/>
      <c r="V128" s="5">
        <v>22181100</v>
      </c>
      <c r="W128" s="5" t="s">
        <v>59</v>
      </c>
      <c r="X128" s="4">
        <f t="shared" si="137"/>
        <v>0</v>
      </c>
      <c r="Y128" s="4"/>
      <c r="Z128" s="4"/>
      <c r="AA128" s="4"/>
      <c r="AB128" s="4"/>
    </row>
    <row r="129" spans="1:28" ht="15" customHeight="1" x14ac:dyDescent="0.2">
      <c r="A129" s="2">
        <v>222</v>
      </c>
      <c r="B129" s="2" t="s">
        <v>68</v>
      </c>
      <c r="C129" s="26">
        <f>D129+E129+F129+G129</f>
        <v>1980</v>
      </c>
      <c r="D129" s="3">
        <f t="shared" ref="D129:G129" si="142">D130+D133+D136+D137</f>
        <v>200</v>
      </c>
      <c r="E129" s="3">
        <f t="shared" si="142"/>
        <v>1780</v>
      </c>
      <c r="F129" s="3">
        <f t="shared" si="142"/>
        <v>0</v>
      </c>
      <c r="G129" s="3">
        <f t="shared" si="142"/>
        <v>0</v>
      </c>
      <c r="H129" s="2">
        <v>222</v>
      </c>
      <c r="I129" s="2" t="s">
        <v>68</v>
      </c>
      <c r="J129" s="26">
        <f t="shared" si="99"/>
        <v>300</v>
      </c>
      <c r="K129" s="26">
        <f t="shared" si="100"/>
        <v>25</v>
      </c>
      <c r="L129" s="26">
        <f t="shared" si="101"/>
        <v>25</v>
      </c>
      <c r="M129" s="26">
        <f t="shared" si="102"/>
        <v>225</v>
      </c>
      <c r="N129" s="26">
        <f t="shared" si="103"/>
        <v>25</v>
      </c>
      <c r="O129" s="2">
        <v>222</v>
      </c>
      <c r="P129" s="2" t="s">
        <v>68</v>
      </c>
      <c r="Q129" s="26">
        <f>R129+S129+T129+U129</f>
        <v>110</v>
      </c>
      <c r="R129" s="3">
        <f t="shared" ref="R129:U129" si="143">R130+R133+R136+R137</f>
        <v>12.5</v>
      </c>
      <c r="S129" s="3">
        <f t="shared" si="143"/>
        <v>12.5</v>
      </c>
      <c r="T129" s="3">
        <f t="shared" si="143"/>
        <v>72.5</v>
      </c>
      <c r="U129" s="3">
        <f t="shared" si="143"/>
        <v>12.5</v>
      </c>
      <c r="V129" s="2">
        <v>222</v>
      </c>
      <c r="W129" s="2" t="s">
        <v>68</v>
      </c>
      <c r="X129" s="26">
        <f>Y129+Z129+AA129+AB129</f>
        <v>190</v>
      </c>
      <c r="Y129" s="3">
        <f t="shared" ref="Y129:AB129" si="144">Y130+Y133+Y136+Y137</f>
        <v>12.5</v>
      </c>
      <c r="Z129" s="3">
        <f t="shared" si="144"/>
        <v>12.5</v>
      </c>
      <c r="AA129" s="3">
        <f t="shared" si="144"/>
        <v>152.5</v>
      </c>
      <c r="AB129" s="3">
        <f t="shared" si="144"/>
        <v>12.5</v>
      </c>
    </row>
    <row r="130" spans="1:28" ht="15" customHeight="1" x14ac:dyDescent="0.2">
      <c r="A130" s="2">
        <v>2221</v>
      </c>
      <c r="B130" s="2" t="s">
        <v>44</v>
      </c>
      <c r="C130" s="3">
        <f t="shared" ref="C130:C139" si="145">D130+E130+F130+G130</f>
        <v>1780</v>
      </c>
      <c r="D130" s="3">
        <f>D131+D132</f>
        <v>0</v>
      </c>
      <c r="E130" s="3">
        <f t="shared" ref="E130:G130" si="146">E131+E132</f>
        <v>1780</v>
      </c>
      <c r="F130" s="3">
        <f t="shared" si="146"/>
        <v>0</v>
      </c>
      <c r="G130" s="3">
        <f t="shared" si="146"/>
        <v>0</v>
      </c>
      <c r="H130" s="2">
        <v>2221</v>
      </c>
      <c r="I130" s="2" t="s">
        <v>44</v>
      </c>
      <c r="J130" s="26">
        <f t="shared" si="99"/>
        <v>100</v>
      </c>
      <c r="K130" s="26">
        <f t="shared" si="100"/>
        <v>0</v>
      </c>
      <c r="L130" s="26">
        <f t="shared" si="101"/>
        <v>0</v>
      </c>
      <c r="M130" s="26">
        <f t="shared" si="102"/>
        <v>100</v>
      </c>
      <c r="N130" s="26">
        <f t="shared" si="103"/>
        <v>0</v>
      </c>
      <c r="O130" s="2">
        <v>2221</v>
      </c>
      <c r="P130" s="2" t="s">
        <v>44</v>
      </c>
      <c r="Q130" s="3">
        <f t="shared" ref="Q130:Q139" si="147">R130+S130+T130+U130</f>
        <v>60</v>
      </c>
      <c r="R130" s="3">
        <f>R131+R132</f>
        <v>0</v>
      </c>
      <c r="S130" s="3">
        <f t="shared" ref="S130:U130" si="148">S131+S132</f>
        <v>0</v>
      </c>
      <c r="T130" s="3">
        <f t="shared" si="148"/>
        <v>60</v>
      </c>
      <c r="U130" s="3">
        <f t="shared" si="148"/>
        <v>0</v>
      </c>
      <c r="V130" s="2">
        <v>2221</v>
      </c>
      <c r="W130" s="2" t="s">
        <v>44</v>
      </c>
      <c r="X130" s="3">
        <f t="shared" ref="X130:X139" si="149">Y130+Z130+AA130+AB130</f>
        <v>40</v>
      </c>
      <c r="Y130" s="3">
        <f>Y131+Y132</f>
        <v>0</v>
      </c>
      <c r="Z130" s="3">
        <f t="shared" ref="Z130:AB130" si="150">Z131+Z132</f>
        <v>0</v>
      </c>
      <c r="AA130" s="3">
        <f t="shared" si="150"/>
        <v>40</v>
      </c>
      <c r="AB130" s="3">
        <f t="shared" si="150"/>
        <v>0</v>
      </c>
    </row>
    <row r="131" spans="1:28" ht="25.5" x14ac:dyDescent="0.2">
      <c r="A131" s="5">
        <v>22211100</v>
      </c>
      <c r="B131" s="13" t="s">
        <v>43</v>
      </c>
      <c r="C131" s="4">
        <f t="shared" si="145"/>
        <v>0</v>
      </c>
      <c r="D131" s="4"/>
      <c r="E131" s="4"/>
      <c r="F131" s="4"/>
      <c r="G131" s="4"/>
      <c r="H131" s="5">
        <v>22211100</v>
      </c>
      <c r="I131" s="13" t="s">
        <v>43</v>
      </c>
      <c r="J131" s="26">
        <f t="shared" si="99"/>
        <v>100</v>
      </c>
      <c r="K131" s="26">
        <f t="shared" si="100"/>
        <v>0</v>
      </c>
      <c r="L131" s="26">
        <f t="shared" si="101"/>
        <v>0</v>
      </c>
      <c r="M131" s="26">
        <f t="shared" si="102"/>
        <v>100</v>
      </c>
      <c r="N131" s="26">
        <f t="shared" si="103"/>
        <v>0</v>
      </c>
      <c r="O131" s="5">
        <v>22211100</v>
      </c>
      <c r="P131" s="13" t="s">
        <v>43</v>
      </c>
      <c r="Q131" s="4">
        <f t="shared" si="147"/>
        <v>60</v>
      </c>
      <c r="R131" s="4"/>
      <c r="S131" s="4"/>
      <c r="T131" s="4">
        <v>60</v>
      </c>
      <c r="U131" s="4"/>
      <c r="V131" s="5">
        <v>22211100</v>
      </c>
      <c r="W131" s="13" t="s">
        <v>43</v>
      </c>
      <c r="X131" s="4">
        <f t="shared" si="149"/>
        <v>40</v>
      </c>
      <c r="Y131" s="4"/>
      <c r="Z131" s="4"/>
      <c r="AA131" s="4">
        <v>40</v>
      </c>
      <c r="AB131" s="4"/>
    </row>
    <row r="132" spans="1:28" ht="15" customHeight="1" x14ac:dyDescent="0.2">
      <c r="A132" s="5">
        <v>22211200</v>
      </c>
      <c r="B132" s="13" t="s">
        <v>95</v>
      </c>
      <c r="C132" s="4">
        <f t="shared" si="145"/>
        <v>1780</v>
      </c>
      <c r="D132" s="4"/>
      <c r="E132" s="4">
        <v>1780</v>
      </c>
      <c r="F132" s="4"/>
      <c r="G132" s="4"/>
      <c r="H132" s="5">
        <v>22211200</v>
      </c>
      <c r="I132" s="13" t="s">
        <v>95</v>
      </c>
      <c r="J132" s="26">
        <f t="shared" si="99"/>
        <v>0</v>
      </c>
      <c r="K132" s="26">
        <f t="shared" si="100"/>
        <v>0</v>
      </c>
      <c r="L132" s="26">
        <f t="shared" si="101"/>
        <v>0</v>
      </c>
      <c r="M132" s="26">
        <f t="shared" si="102"/>
        <v>0</v>
      </c>
      <c r="N132" s="26">
        <f t="shared" si="103"/>
        <v>0</v>
      </c>
      <c r="O132" s="5">
        <v>22211200</v>
      </c>
      <c r="P132" s="13" t="s">
        <v>95</v>
      </c>
      <c r="Q132" s="4">
        <f t="shared" si="147"/>
        <v>0</v>
      </c>
      <c r="R132" s="4"/>
      <c r="S132" s="4"/>
      <c r="T132" s="4"/>
      <c r="U132" s="4"/>
      <c r="V132" s="5">
        <v>22211200</v>
      </c>
      <c r="W132" s="13" t="s">
        <v>95</v>
      </c>
      <c r="X132" s="4">
        <f t="shared" si="149"/>
        <v>0</v>
      </c>
      <c r="Y132" s="4"/>
      <c r="Z132" s="4"/>
      <c r="AA132" s="4"/>
      <c r="AB132" s="4"/>
    </row>
    <row r="133" spans="1:28" ht="25.5" x14ac:dyDescent="0.2">
      <c r="A133" s="2">
        <v>2222</v>
      </c>
      <c r="B133" s="2" t="s">
        <v>45</v>
      </c>
      <c r="C133" s="3">
        <f t="shared" si="145"/>
        <v>200</v>
      </c>
      <c r="D133" s="3">
        <f>D134+D135</f>
        <v>200</v>
      </c>
      <c r="E133" s="3">
        <f>E134+E135</f>
        <v>0</v>
      </c>
      <c r="F133" s="3">
        <f>F134+F135</f>
        <v>0</v>
      </c>
      <c r="G133" s="3">
        <f>G134+G135</f>
        <v>0</v>
      </c>
      <c r="H133" s="2">
        <v>2222</v>
      </c>
      <c r="I133" s="2" t="s">
        <v>45</v>
      </c>
      <c r="J133" s="26">
        <f t="shared" si="99"/>
        <v>100</v>
      </c>
      <c r="K133" s="26">
        <f t="shared" si="100"/>
        <v>25</v>
      </c>
      <c r="L133" s="26">
        <f t="shared" si="101"/>
        <v>25</v>
      </c>
      <c r="M133" s="26">
        <f t="shared" si="102"/>
        <v>25</v>
      </c>
      <c r="N133" s="26">
        <f t="shared" si="103"/>
        <v>25</v>
      </c>
      <c r="O133" s="2">
        <v>2222</v>
      </c>
      <c r="P133" s="2" t="s">
        <v>45</v>
      </c>
      <c r="Q133" s="3">
        <f t="shared" si="147"/>
        <v>50</v>
      </c>
      <c r="R133" s="3">
        <f>R134+R135</f>
        <v>12.5</v>
      </c>
      <c r="S133" s="3">
        <f>S134+S135</f>
        <v>12.5</v>
      </c>
      <c r="T133" s="3">
        <f>T134+T135</f>
        <v>12.5</v>
      </c>
      <c r="U133" s="3">
        <f>U134+U135</f>
        <v>12.5</v>
      </c>
      <c r="V133" s="2">
        <v>2222</v>
      </c>
      <c r="W133" s="2" t="s">
        <v>45</v>
      </c>
      <c r="X133" s="3">
        <f t="shared" si="149"/>
        <v>50</v>
      </c>
      <c r="Y133" s="3">
        <f>Y134+Y135</f>
        <v>12.5</v>
      </c>
      <c r="Z133" s="3">
        <f>Z134+Z135</f>
        <v>12.5</v>
      </c>
      <c r="AA133" s="3">
        <f>AA134+AA135</f>
        <v>12.5</v>
      </c>
      <c r="AB133" s="3">
        <f>AB134+AB135</f>
        <v>12.5</v>
      </c>
    </row>
    <row r="134" spans="1:28" ht="15" customHeight="1" x14ac:dyDescent="0.2">
      <c r="A134" s="5">
        <v>22221100</v>
      </c>
      <c r="B134" s="5" t="s">
        <v>46</v>
      </c>
      <c r="C134" s="4">
        <f t="shared" si="145"/>
        <v>0</v>
      </c>
      <c r="D134" s="4"/>
      <c r="E134" s="4"/>
      <c r="F134" s="4"/>
      <c r="G134" s="4"/>
      <c r="H134" s="5">
        <v>22221100</v>
      </c>
      <c r="I134" s="5" t="s">
        <v>46</v>
      </c>
      <c r="J134" s="26">
        <f t="shared" si="99"/>
        <v>0</v>
      </c>
      <c r="K134" s="26">
        <f t="shared" si="100"/>
        <v>0</v>
      </c>
      <c r="L134" s="26">
        <f t="shared" si="101"/>
        <v>0</v>
      </c>
      <c r="M134" s="26">
        <f t="shared" si="102"/>
        <v>0</v>
      </c>
      <c r="N134" s="26">
        <f t="shared" si="103"/>
        <v>0</v>
      </c>
      <c r="O134" s="5">
        <v>22221100</v>
      </c>
      <c r="P134" s="5" t="s">
        <v>46</v>
      </c>
      <c r="Q134" s="4">
        <f t="shared" si="147"/>
        <v>0</v>
      </c>
      <c r="R134" s="4"/>
      <c r="S134" s="4"/>
      <c r="T134" s="4"/>
      <c r="U134" s="4"/>
      <c r="V134" s="5">
        <v>22221100</v>
      </c>
      <c r="W134" s="5" t="s">
        <v>46</v>
      </c>
      <c r="X134" s="4">
        <f t="shared" si="149"/>
        <v>0</v>
      </c>
      <c r="Y134" s="4"/>
      <c r="Z134" s="4"/>
      <c r="AA134" s="4"/>
      <c r="AB134" s="4"/>
    </row>
    <row r="135" spans="1:28" ht="25.5" x14ac:dyDescent="0.2">
      <c r="A135" s="5">
        <v>22221200</v>
      </c>
      <c r="B135" s="5" t="s">
        <v>96</v>
      </c>
      <c r="C135" s="4">
        <f t="shared" si="145"/>
        <v>200</v>
      </c>
      <c r="D135" s="4">
        <v>200</v>
      </c>
      <c r="E135" s="4"/>
      <c r="F135" s="4"/>
      <c r="G135" s="4"/>
      <c r="H135" s="5">
        <v>22221200</v>
      </c>
      <c r="I135" s="5" t="s">
        <v>96</v>
      </c>
      <c r="J135" s="26">
        <f t="shared" si="99"/>
        <v>100</v>
      </c>
      <c r="K135" s="26">
        <f t="shared" si="100"/>
        <v>25</v>
      </c>
      <c r="L135" s="26">
        <f t="shared" si="101"/>
        <v>25</v>
      </c>
      <c r="M135" s="26">
        <f t="shared" si="102"/>
        <v>25</v>
      </c>
      <c r="N135" s="26">
        <f t="shared" si="103"/>
        <v>25</v>
      </c>
      <c r="O135" s="5">
        <v>22221200</v>
      </c>
      <c r="P135" s="5" t="s">
        <v>96</v>
      </c>
      <c r="Q135" s="4">
        <f t="shared" si="147"/>
        <v>50</v>
      </c>
      <c r="R135" s="4">
        <v>12.5</v>
      </c>
      <c r="S135" s="4">
        <v>12.5</v>
      </c>
      <c r="T135" s="4">
        <v>12.5</v>
      </c>
      <c r="U135" s="4">
        <v>12.5</v>
      </c>
      <c r="V135" s="5">
        <v>22221200</v>
      </c>
      <c r="W135" s="5" t="s">
        <v>96</v>
      </c>
      <c r="X135" s="4">
        <f t="shared" si="149"/>
        <v>50</v>
      </c>
      <c r="Y135" s="4">
        <v>12.5</v>
      </c>
      <c r="Z135" s="4">
        <v>12.5</v>
      </c>
      <c r="AA135" s="4">
        <v>12.5</v>
      </c>
      <c r="AB135" s="4">
        <v>12.5</v>
      </c>
    </row>
    <row r="136" spans="1:28" ht="25.5" x14ac:dyDescent="0.2">
      <c r="A136" s="2">
        <v>2223</v>
      </c>
      <c r="B136" s="2" t="s">
        <v>53</v>
      </c>
      <c r="C136" s="3">
        <f t="shared" si="145"/>
        <v>0</v>
      </c>
      <c r="D136" s="4"/>
      <c r="E136" s="4"/>
      <c r="F136" s="4"/>
      <c r="G136" s="4"/>
      <c r="H136" s="2">
        <v>2223</v>
      </c>
      <c r="I136" s="2" t="s">
        <v>53</v>
      </c>
      <c r="J136" s="26">
        <f t="shared" si="99"/>
        <v>100</v>
      </c>
      <c r="K136" s="26">
        <f t="shared" si="100"/>
        <v>0</v>
      </c>
      <c r="L136" s="26">
        <f t="shared" si="101"/>
        <v>0</v>
      </c>
      <c r="M136" s="26">
        <f t="shared" si="102"/>
        <v>100</v>
      </c>
      <c r="N136" s="26">
        <f t="shared" si="103"/>
        <v>0</v>
      </c>
      <c r="O136" s="2">
        <v>2223</v>
      </c>
      <c r="P136" s="2" t="s">
        <v>53</v>
      </c>
      <c r="Q136" s="3">
        <f t="shared" si="147"/>
        <v>0</v>
      </c>
      <c r="R136" s="4"/>
      <c r="S136" s="4"/>
      <c r="T136" s="4"/>
      <c r="U136" s="4"/>
      <c r="V136" s="2">
        <v>2223</v>
      </c>
      <c r="W136" s="2" t="s">
        <v>53</v>
      </c>
      <c r="X136" s="3">
        <f t="shared" si="149"/>
        <v>100</v>
      </c>
      <c r="Y136" s="4"/>
      <c r="Z136" s="4"/>
      <c r="AA136" s="4">
        <v>100</v>
      </c>
      <c r="AB136" s="4"/>
    </row>
    <row r="137" spans="1:28" ht="15" customHeight="1" x14ac:dyDescent="0.2">
      <c r="A137" s="2">
        <v>2224</v>
      </c>
      <c r="B137" s="2" t="s">
        <v>97</v>
      </c>
      <c r="C137" s="3">
        <f t="shared" si="145"/>
        <v>0</v>
      </c>
      <c r="D137" s="3">
        <f>D138+D139</f>
        <v>0</v>
      </c>
      <c r="E137" s="3">
        <f>E138+E139</f>
        <v>0</v>
      </c>
      <c r="F137" s="3">
        <f>F138+F139</f>
        <v>0</v>
      </c>
      <c r="G137" s="3">
        <f>G138+G139</f>
        <v>0</v>
      </c>
      <c r="H137" s="2">
        <v>2224</v>
      </c>
      <c r="I137" s="2" t="s">
        <v>97</v>
      </c>
      <c r="J137" s="26">
        <f t="shared" si="99"/>
        <v>0</v>
      </c>
      <c r="K137" s="26">
        <f t="shared" si="100"/>
        <v>0</v>
      </c>
      <c r="L137" s="26">
        <f t="shared" si="101"/>
        <v>0</v>
      </c>
      <c r="M137" s="26">
        <f t="shared" si="102"/>
        <v>0</v>
      </c>
      <c r="N137" s="26">
        <f t="shared" si="103"/>
        <v>0</v>
      </c>
      <c r="O137" s="2">
        <v>2224</v>
      </c>
      <c r="P137" s="2" t="s">
        <v>97</v>
      </c>
      <c r="Q137" s="3">
        <f t="shared" si="147"/>
        <v>0</v>
      </c>
      <c r="R137" s="3">
        <f>R138+R139</f>
        <v>0</v>
      </c>
      <c r="S137" s="3">
        <f>S138+S139</f>
        <v>0</v>
      </c>
      <c r="T137" s="3">
        <f>T138+T139</f>
        <v>0</v>
      </c>
      <c r="U137" s="3">
        <f>U138+U139</f>
        <v>0</v>
      </c>
      <c r="V137" s="2">
        <v>2224</v>
      </c>
      <c r="W137" s="2" t="s">
        <v>97</v>
      </c>
      <c r="X137" s="3">
        <f t="shared" si="149"/>
        <v>0</v>
      </c>
      <c r="Y137" s="3">
        <f>Y138+Y139</f>
        <v>0</v>
      </c>
      <c r="Z137" s="3">
        <f>Z138+Z139</f>
        <v>0</v>
      </c>
      <c r="AA137" s="3">
        <f>AA138+AA139</f>
        <v>0</v>
      </c>
      <c r="AB137" s="3">
        <f>AB138+AB139</f>
        <v>0</v>
      </c>
    </row>
    <row r="138" spans="1:28" ht="15" customHeight="1" x14ac:dyDescent="0.2">
      <c r="A138" s="5">
        <v>22241100</v>
      </c>
      <c r="B138" s="13" t="s">
        <v>6</v>
      </c>
      <c r="C138" s="4">
        <f t="shared" si="145"/>
        <v>0</v>
      </c>
      <c r="D138" s="4"/>
      <c r="E138" s="4"/>
      <c r="F138" s="4"/>
      <c r="G138" s="4"/>
      <c r="H138" s="5">
        <v>22241100</v>
      </c>
      <c r="I138" s="13" t="s">
        <v>6</v>
      </c>
      <c r="J138" s="26">
        <f t="shared" si="99"/>
        <v>0</v>
      </c>
      <c r="K138" s="26">
        <f t="shared" si="100"/>
        <v>0</v>
      </c>
      <c r="L138" s="26">
        <f t="shared" si="101"/>
        <v>0</v>
      </c>
      <c r="M138" s="26">
        <f t="shared" si="102"/>
        <v>0</v>
      </c>
      <c r="N138" s="26">
        <f t="shared" si="103"/>
        <v>0</v>
      </c>
      <c r="O138" s="5">
        <v>22241100</v>
      </c>
      <c r="P138" s="13" t="s">
        <v>6</v>
      </c>
      <c r="Q138" s="4">
        <f t="shared" si="147"/>
        <v>0</v>
      </c>
      <c r="R138" s="4"/>
      <c r="S138" s="4"/>
      <c r="T138" s="4"/>
      <c r="U138" s="4"/>
      <c r="V138" s="5">
        <v>22241100</v>
      </c>
      <c r="W138" s="13" t="s">
        <v>6</v>
      </c>
      <c r="X138" s="4">
        <f t="shared" si="149"/>
        <v>0</v>
      </c>
      <c r="Y138" s="4"/>
      <c r="Z138" s="4"/>
      <c r="AA138" s="4"/>
      <c r="AB138" s="4"/>
    </row>
    <row r="139" spans="1:28" ht="15" customHeight="1" x14ac:dyDescent="0.2">
      <c r="A139" s="5">
        <v>22241200</v>
      </c>
      <c r="B139" s="13" t="s">
        <v>47</v>
      </c>
      <c r="C139" s="4">
        <f t="shared" si="145"/>
        <v>0</v>
      </c>
      <c r="D139" s="4"/>
      <c r="E139" s="4"/>
      <c r="F139" s="4"/>
      <c r="G139" s="4"/>
      <c r="H139" s="5">
        <v>22241200</v>
      </c>
      <c r="I139" s="13" t="s">
        <v>47</v>
      </c>
      <c r="J139" s="26">
        <f t="shared" si="99"/>
        <v>0</v>
      </c>
      <c r="K139" s="26">
        <f t="shared" si="100"/>
        <v>0</v>
      </c>
      <c r="L139" s="26">
        <f t="shared" si="101"/>
        <v>0</v>
      </c>
      <c r="M139" s="26">
        <f t="shared" si="102"/>
        <v>0</v>
      </c>
      <c r="N139" s="26">
        <f t="shared" si="103"/>
        <v>0</v>
      </c>
      <c r="O139" s="5">
        <v>22241200</v>
      </c>
      <c r="P139" s="13" t="s">
        <v>47</v>
      </c>
      <c r="Q139" s="4">
        <f t="shared" si="147"/>
        <v>0</v>
      </c>
      <c r="R139" s="4"/>
      <c r="S139" s="4"/>
      <c r="T139" s="4"/>
      <c r="U139" s="4"/>
      <c r="V139" s="5">
        <v>22241200</v>
      </c>
      <c r="W139" s="13" t="s">
        <v>47</v>
      </c>
      <c r="X139" s="4">
        <f t="shared" si="149"/>
        <v>0</v>
      </c>
      <c r="Y139" s="4"/>
      <c r="Z139" s="4"/>
      <c r="AA139" s="4"/>
      <c r="AB139" s="4"/>
    </row>
    <row r="140" spans="1:28" ht="15" customHeight="1" x14ac:dyDescent="0.2">
      <c r="A140" s="2">
        <v>223</v>
      </c>
      <c r="B140" s="25" t="s">
        <v>30</v>
      </c>
      <c r="C140" s="26">
        <f>D140+E140+F140+G140</f>
        <v>0</v>
      </c>
      <c r="D140" s="3">
        <f t="shared" ref="D140:G140" si="151">D141</f>
        <v>0</v>
      </c>
      <c r="E140" s="3">
        <f t="shared" si="151"/>
        <v>0</v>
      </c>
      <c r="F140" s="3">
        <f t="shared" si="151"/>
        <v>0</v>
      </c>
      <c r="G140" s="3">
        <f t="shared" si="151"/>
        <v>0</v>
      </c>
      <c r="H140" s="2">
        <v>223</v>
      </c>
      <c r="I140" s="25" t="s">
        <v>30</v>
      </c>
      <c r="J140" s="26">
        <f t="shared" si="99"/>
        <v>14.4</v>
      </c>
      <c r="K140" s="26">
        <f t="shared" si="100"/>
        <v>3.6</v>
      </c>
      <c r="L140" s="26">
        <f t="shared" si="101"/>
        <v>3.6</v>
      </c>
      <c r="M140" s="26">
        <f t="shared" si="102"/>
        <v>3.6</v>
      </c>
      <c r="N140" s="26">
        <f t="shared" si="103"/>
        <v>3.6</v>
      </c>
      <c r="O140" s="2">
        <v>223</v>
      </c>
      <c r="P140" s="25" t="s">
        <v>30</v>
      </c>
      <c r="Q140" s="26">
        <f>R140+S140+T140+U140</f>
        <v>7.2</v>
      </c>
      <c r="R140" s="3">
        <f t="shared" ref="R140:U140" si="152">R141</f>
        <v>1.8</v>
      </c>
      <c r="S140" s="3">
        <f t="shared" si="152"/>
        <v>1.8</v>
      </c>
      <c r="T140" s="3">
        <f t="shared" si="152"/>
        <v>1.8</v>
      </c>
      <c r="U140" s="3">
        <f t="shared" si="152"/>
        <v>1.8</v>
      </c>
      <c r="V140" s="2">
        <v>223</v>
      </c>
      <c r="W140" s="25" t="s">
        <v>30</v>
      </c>
      <c r="X140" s="26">
        <f>Y140+Z140+AA140+AB140</f>
        <v>7.2</v>
      </c>
      <c r="Y140" s="3">
        <f t="shared" ref="Y140:AB140" si="153">Y141</f>
        <v>1.8</v>
      </c>
      <c r="Z140" s="3">
        <f t="shared" si="153"/>
        <v>1.8</v>
      </c>
      <c r="AA140" s="3">
        <f t="shared" si="153"/>
        <v>1.8</v>
      </c>
      <c r="AB140" s="3">
        <f t="shared" si="153"/>
        <v>1.8</v>
      </c>
    </row>
    <row r="141" spans="1:28" ht="15" customHeight="1" x14ac:dyDescent="0.2">
      <c r="A141" s="2">
        <v>2231</v>
      </c>
      <c r="B141" s="2" t="s">
        <v>30</v>
      </c>
      <c r="C141" s="3">
        <f t="shared" ref="C141:C143" si="154">D141+E141+F141+G141</f>
        <v>0</v>
      </c>
      <c r="D141" s="3">
        <f>D142+D143</f>
        <v>0</v>
      </c>
      <c r="E141" s="3">
        <f>E142+E143</f>
        <v>0</v>
      </c>
      <c r="F141" s="3">
        <f>F142+F143</f>
        <v>0</v>
      </c>
      <c r="G141" s="3">
        <f>G142+G143</f>
        <v>0</v>
      </c>
      <c r="H141" s="2">
        <v>2231</v>
      </c>
      <c r="I141" s="2" t="s">
        <v>30</v>
      </c>
      <c r="J141" s="26">
        <f t="shared" si="99"/>
        <v>14.4</v>
      </c>
      <c r="K141" s="26">
        <f t="shared" si="100"/>
        <v>3.6</v>
      </c>
      <c r="L141" s="26">
        <f t="shared" si="101"/>
        <v>3.6</v>
      </c>
      <c r="M141" s="26">
        <f t="shared" si="102"/>
        <v>3.6</v>
      </c>
      <c r="N141" s="26">
        <f t="shared" si="103"/>
        <v>3.6</v>
      </c>
      <c r="O141" s="2">
        <v>2231</v>
      </c>
      <c r="P141" s="2" t="s">
        <v>30</v>
      </c>
      <c r="Q141" s="3">
        <f t="shared" ref="Q141:Q143" si="155">R141+S141+T141+U141</f>
        <v>7.2</v>
      </c>
      <c r="R141" s="3">
        <f>R142+R143</f>
        <v>1.8</v>
      </c>
      <c r="S141" s="3">
        <f>S142+S143</f>
        <v>1.8</v>
      </c>
      <c r="T141" s="3">
        <f>T142+T143</f>
        <v>1.8</v>
      </c>
      <c r="U141" s="3">
        <f>U142+U143</f>
        <v>1.8</v>
      </c>
      <c r="V141" s="2">
        <v>2231</v>
      </c>
      <c r="W141" s="2" t="s">
        <v>30</v>
      </c>
      <c r="X141" s="3">
        <f t="shared" ref="X141:X143" si="156">Y141+Z141+AA141+AB141</f>
        <v>7.2</v>
      </c>
      <c r="Y141" s="3">
        <f>Y142+Y143</f>
        <v>1.8</v>
      </c>
      <c r="Z141" s="3">
        <f>Z142+Z143</f>
        <v>1.8</v>
      </c>
      <c r="AA141" s="3">
        <f>AA142+AA143</f>
        <v>1.8</v>
      </c>
      <c r="AB141" s="3">
        <f>AB142+AB143</f>
        <v>1.8</v>
      </c>
    </row>
    <row r="142" spans="1:28" ht="15" customHeight="1" x14ac:dyDescent="0.2">
      <c r="A142" s="5">
        <v>22311100</v>
      </c>
      <c r="B142" s="5" t="s">
        <v>31</v>
      </c>
      <c r="C142" s="4">
        <f t="shared" si="154"/>
        <v>0</v>
      </c>
      <c r="D142" s="4"/>
      <c r="E142" s="4"/>
      <c r="F142" s="4"/>
      <c r="G142" s="4"/>
      <c r="H142" s="5">
        <v>22311100</v>
      </c>
      <c r="I142" s="5" t="s">
        <v>31</v>
      </c>
      <c r="J142" s="26">
        <f t="shared" si="99"/>
        <v>14.4</v>
      </c>
      <c r="K142" s="26">
        <f t="shared" si="100"/>
        <v>3.6</v>
      </c>
      <c r="L142" s="26">
        <f t="shared" si="101"/>
        <v>3.6</v>
      </c>
      <c r="M142" s="26">
        <f t="shared" si="102"/>
        <v>3.6</v>
      </c>
      <c r="N142" s="26">
        <f t="shared" si="103"/>
        <v>3.6</v>
      </c>
      <c r="O142" s="5">
        <v>22311100</v>
      </c>
      <c r="P142" s="5" t="s">
        <v>31</v>
      </c>
      <c r="Q142" s="4">
        <f t="shared" si="155"/>
        <v>7.2</v>
      </c>
      <c r="R142" s="4">
        <v>1.8</v>
      </c>
      <c r="S142" s="4">
        <v>1.8</v>
      </c>
      <c r="T142" s="4">
        <v>1.8</v>
      </c>
      <c r="U142" s="4">
        <v>1.8</v>
      </c>
      <c r="V142" s="5">
        <v>22311100</v>
      </c>
      <c r="W142" s="5" t="s">
        <v>31</v>
      </c>
      <c r="X142" s="4">
        <f t="shared" si="156"/>
        <v>7.2</v>
      </c>
      <c r="Y142" s="4">
        <v>1.8</v>
      </c>
      <c r="Z142" s="4">
        <v>1.8</v>
      </c>
      <c r="AA142" s="4">
        <v>1.8</v>
      </c>
      <c r="AB142" s="4">
        <v>1.8</v>
      </c>
    </row>
    <row r="143" spans="1:28" ht="15" customHeight="1" x14ac:dyDescent="0.2">
      <c r="A143" s="5">
        <v>22311200</v>
      </c>
      <c r="B143" s="5" t="s">
        <v>32</v>
      </c>
      <c r="C143" s="4">
        <f t="shared" si="154"/>
        <v>0</v>
      </c>
      <c r="D143" s="4"/>
      <c r="E143" s="4"/>
      <c r="F143" s="4"/>
      <c r="G143" s="4"/>
      <c r="H143" s="5">
        <v>22311200</v>
      </c>
      <c r="I143" s="5" t="s">
        <v>32</v>
      </c>
      <c r="J143" s="26">
        <f t="shared" si="99"/>
        <v>0</v>
      </c>
      <c r="K143" s="26">
        <f t="shared" si="100"/>
        <v>0</v>
      </c>
      <c r="L143" s="26">
        <f t="shared" si="101"/>
        <v>0</v>
      </c>
      <c r="M143" s="26">
        <f t="shared" si="102"/>
        <v>0</v>
      </c>
      <c r="N143" s="26">
        <f t="shared" si="103"/>
        <v>0</v>
      </c>
      <c r="O143" s="5">
        <v>22311200</v>
      </c>
      <c r="P143" s="5" t="s">
        <v>32</v>
      </c>
      <c r="Q143" s="4">
        <f t="shared" si="155"/>
        <v>0</v>
      </c>
      <c r="R143" s="4"/>
      <c r="S143" s="4"/>
      <c r="T143" s="4"/>
      <c r="U143" s="4"/>
      <c r="V143" s="5">
        <v>22311200</v>
      </c>
      <c r="W143" s="5" t="s">
        <v>32</v>
      </c>
      <c r="X143" s="4">
        <f t="shared" si="156"/>
        <v>0</v>
      </c>
      <c r="Y143" s="4"/>
      <c r="Z143" s="4"/>
      <c r="AA143" s="4"/>
      <c r="AB143" s="4"/>
    </row>
    <row r="144" spans="1:28" ht="15" customHeight="1" x14ac:dyDescent="0.2">
      <c r="A144" s="2">
        <v>272</v>
      </c>
      <c r="B144" s="2" t="s">
        <v>98</v>
      </c>
      <c r="C144" s="26">
        <f>D144+E144+F144+G144</f>
        <v>0</v>
      </c>
      <c r="D144" s="3">
        <f t="shared" ref="D144:G144" si="157">D145</f>
        <v>0</v>
      </c>
      <c r="E144" s="3">
        <f t="shared" si="157"/>
        <v>0</v>
      </c>
      <c r="F144" s="3">
        <f t="shared" si="157"/>
        <v>0</v>
      </c>
      <c r="G144" s="3">
        <f t="shared" si="157"/>
        <v>0</v>
      </c>
      <c r="H144" s="2">
        <v>272</v>
      </c>
      <c r="I144" s="2" t="s">
        <v>98</v>
      </c>
      <c r="J144" s="26">
        <f t="shared" si="99"/>
        <v>0</v>
      </c>
      <c r="K144" s="26">
        <f t="shared" si="100"/>
        <v>0</v>
      </c>
      <c r="L144" s="26">
        <f t="shared" si="101"/>
        <v>0</v>
      </c>
      <c r="M144" s="26">
        <f t="shared" si="102"/>
        <v>0</v>
      </c>
      <c r="N144" s="26">
        <f t="shared" si="103"/>
        <v>0</v>
      </c>
      <c r="O144" s="2">
        <v>272</v>
      </c>
      <c r="P144" s="2" t="s">
        <v>98</v>
      </c>
      <c r="Q144" s="26">
        <f>R144+S144+T144+U144</f>
        <v>0</v>
      </c>
      <c r="R144" s="3">
        <f t="shared" ref="R144:U144" si="158">R145</f>
        <v>0</v>
      </c>
      <c r="S144" s="3">
        <f t="shared" si="158"/>
        <v>0</v>
      </c>
      <c r="T144" s="3">
        <f t="shared" si="158"/>
        <v>0</v>
      </c>
      <c r="U144" s="3">
        <f t="shared" si="158"/>
        <v>0</v>
      </c>
      <c r="V144" s="2">
        <v>272</v>
      </c>
      <c r="W144" s="2" t="s">
        <v>98</v>
      </c>
      <c r="X144" s="26">
        <f>Y144+Z144+AA144+AB144</f>
        <v>0</v>
      </c>
      <c r="Y144" s="3">
        <f t="shared" ref="Y144:AB144" si="159">Y145</f>
        <v>0</v>
      </c>
      <c r="Z144" s="3">
        <f t="shared" si="159"/>
        <v>0</v>
      </c>
      <c r="AA144" s="3">
        <f t="shared" si="159"/>
        <v>0</v>
      </c>
      <c r="AB144" s="3">
        <f t="shared" si="159"/>
        <v>0</v>
      </c>
    </row>
    <row r="145" spans="1:28" ht="15" customHeight="1" x14ac:dyDescent="0.2">
      <c r="A145" s="2">
        <v>2721</v>
      </c>
      <c r="B145" s="2" t="s">
        <v>98</v>
      </c>
      <c r="C145" s="3">
        <f t="shared" ref="C145" si="160">D145+E145+F145+G145</f>
        <v>0</v>
      </c>
      <c r="D145" s="3"/>
      <c r="E145" s="3"/>
      <c r="F145" s="3"/>
      <c r="G145" s="3"/>
      <c r="H145" s="2">
        <v>2721</v>
      </c>
      <c r="I145" s="2" t="s">
        <v>98</v>
      </c>
      <c r="J145" s="26">
        <f t="shared" si="99"/>
        <v>0</v>
      </c>
      <c r="K145" s="26">
        <f t="shared" si="100"/>
        <v>0</v>
      </c>
      <c r="L145" s="26">
        <f t="shared" si="101"/>
        <v>0</v>
      </c>
      <c r="M145" s="26">
        <f t="shared" si="102"/>
        <v>0</v>
      </c>
      <c r="N145" s="26">
        <f t="shared" si="103"/>
        <v>0</v>
      </c>
      <c r="O145" s="2">
        <v>2721</v>
      </c>
      <c r="P145" s="2" t="s">
        <v>98</v>
      </c>
      <c r="Q145" s="3">
        <f t="shared" ref="Q145" si="161">R145+S145+T145+U145</f>
        <v>0</v>
      </c>
      <c r="R145" s="3"/>
      <c r="S145" s="3"/>
      <c r="T145" s="3"/>
      <c r="U145" s="3"/>
      <c r="V145" s="2">
        <v>2721</v>
      </c>
      <c r="W145" s="2" t="s">
        <v>98</v>
      </c>
      <c r="X145" s="3">
        <f t="shared" ref="X145" si="162">Y145+Z145+AA145+AB145</f>
        <v>0</v>
      </c>
      <c r="Y145" s="3"/>
      <c r="Z145" s="3"/>
      <c r="AA145" s="3"/>
      <c r="AB145" s="3"/>
    </row>
    <row r="146" spans="1:28" ht="15" customHeight="1" x14ac:dyDescent="0.2">
      <c r="A146" s="2">
        <v>282</v>
      </c>
      <c r="B146" s="2" t="s">
        <v>69</v>
      </c>
      <c r="C146" s="26">
        <f>D146+E146+F146+G146</f>
        <v>0</v>
      </c>
      <c r="D146" s="3">
        <f t="shared" ref="D146:G146" si="163">D147</f>
        <v>0</v>
      </c>
      <c r="E146" s="3">
        <f t="shared" si="163"/>
        <v>0</v>
      </c>
      <c r="F146" s="3">
        <f t="shared" si="163"/>
        <v>0</v>
      </c>
      <c r="G146" s="3">
        <f t="shared" si="163"/>
        <v>0</v>
      </c>
      <c r="H146" s="2">
        <v>282</v>
      </c>
      <c r="I146" s="2" t="s">
        <v>69</v>
      </c>
      <c r="J146" s="26">
        <f t="shared" si="99"/>
        <v>0</v>
      </c>
      <c r="K146" s="26">
        <f t="shared" si="100"/>
        <v>0</v>
      </c>
      <c r="L146" s="26">
        <f t="shared" si="101"/>
        <v>0</v>
      </c>
      <c r="M146" s="26">
        <f t="shared" si="102"/>
        <v>0</v>
      </c>
      <c r="N146" s="26">
        <f t="shared" si="103"/>
        <v>0</v>
      </c>
      <c r="O146" s="2">
        <v>282</v>
      </c>
      <c r="P146" s="2" t="s">
        <v>69</v>
      </c>
      <c r="Q146" s="26">
        <f>R146+S146+T146+U146</f>
        <v>0</v>
      </c>
      <c r="R146" s="3">
        <f t="shared" ref="R146:U146" si="164">R147</f>
        <v>0</v>
      </c>
      <c r="S146" s="3">
        <f t="shared" si="164"/>
        <v>0</v>
      </c>
      <c r="T146" s="3">
        <f t="shared" si="164"/>
        <v>0</v>
      </c>
      <c r="U146" s="3">
        <f t="shared" si="164"/>
        <v>0</v>
      </c>
      <c r="V146" s="2">
        <v>282</v>
      </c>
      <c r="W146" s="2" t="s">
        <v>69</v>
      </c>
      <c r="X146" s="26">
        <f>Y146+Z146+AA146+AB146</f>
        <v>0</v>
      </c>
      <c r="Y146" s="3">
        <f t="shared" ref="Y146:AB146" si="165">Y147</f>
        <v>0</v>
      </c>
      <c r="Z146" s="3">
        <f t="shared" si="165"/>
        <v>0</v>
      </c>
      <c r="AA146" s="3">
        <f t="shared" si="165"/>
        <v>0</v>
      </c>
      <c r="AB146" s="3">
        <f t="shared" si="165"/>
        <v>0</v>
      </c>
    </row>
    <row r="147" spans="1:28" ht="15" customHeight="1" x14ac:dyDescent="0.2">
      <c r="A147" s="2">
        <v>2824</v>
      </c>
      <c r="B147" s="2" t="s">
        <v>2</v>
      </c>
      <c r="C147" s="3">
        <f t="shared" ref="C147" si="166">D147+E147+F147+G147</f>
        <v>0</v>
      </c>
      <c r="D147" s="4"/>
      <c r="E147" s="4"/>
      <c r="F147" s="4"/>
      <c r="G147" s="4"/>
      <c r="H147" s="2">
        <v>2824</v>
      </c>
      <c r="I147" s="2" t="s">
        <v>2</v>
      </c>
      <c r="J147" s="26">
        <f t="shared" si="99"/>
        <v>0</v>
      </c>
      <c r="K147" s="26">
        <f t="shared" si="100"/>
        <v>0</v>
      </c>
      <c r="L147" s="26">
        <f t="shared" si="101"/>
        <v>0</v>
      </c>
      <c r="M147" s="26">
        <f t="shared" si="102"/>
        <v>0</v>
      </c>
      <c r="N147" s="26">
        <f t="shared" si="103"/>
        <v>0</v>
      </c>
      <c r="O147" s="2">
        <v>2824</v>
      </c>
      <c r="P147" s="2" t="s">
        <v>2</v>
      </c>
      <c r="Q147" s="3">
        <f t="shared" ref="Q147" si="167">R147+S147+T147+U147</f>
        <v>0</v>
      </c>
      <c r="R147" s="4"/>
      <c r="S147" s="4"/>
      <c r="T147" s="4"/>
      <c r="U147" s="4"/>
      <c r="V147" s="2">
        <v>2824</v>
      </c>
      <c r="W147" s="2" t="s">
        <v>2</v>
      </c>
      <c r="X147" s="3">
        <f t="shared" ref="X147" si="168">Y147+Z147+AA147+AB147</f>
        <v>0</v>
      </c>
      <c r="Y147" s="4"/>
      <c r="Z147" s="4"/>
      <c r="AA147" s="4"/>
      <c r="AB147" s="4"/>
    </row>
    <row r="148" spans="1:28" ht="15" customHeight="1" x14ac:dyDescent="0.2">
      <c r="A148" s="2">
        <v>311</v>
      </c>
      <c r="B148" s="2" t="s">
        <v>70</v>
      </c>
      <c r="C148" s="26">
        <f>D148+E148+F148+G148</f>
        <v>12171.7</v>
      </c>
      <c r="D148" s="3">
        <f t="shared" ref="D148:G148" si="169">D149+D155</f>
        <v>168</v>
      </c>
      <c r="E148" s="3">
        <f t="shared" si="169"/>
        <v>1986.8</v>
      </c>
      <c r="F148" s="3">
        <f t="shared" si="169"/>
        <v>5437.2</v>
      </c>
      <c r="G148" s="3">
        <f t="shared" si="169"/>
        <v>4579.7</v>
      </c>
      <c r="H148" s="2">
        <v>311</v>
      </c>
      <c r="I148" s="2" t="s">
        <v>70</v>
      </c>
      <c r="J148" s="26">
        <f t="shared" si="99"/>
        <v>139</v>
      </c>
      <c r="K148" s="26">
        <f t="shared" si="100"/>
        <v>139</v>
      </c>
      <c r="L148" s="26">
        <f t="shared" si="101"/>
        <v>0</v>
      </c>
      <c r="M148" s="26">
        <f t="shared" si="102"/>
        <v>0</v>
      </c>
      <c r="N148" s="26">
        <f t="shared" si="103"/>
        <v>0</v>
      </c>
      <c r="O148" s="2">
        <v>311</v>
      </c>
      <c r="P148" s="2" t="s">
        <v>70</v>
      </c>
      <c r="Q148" s="26">
        <f>R148+S148+T148+U148</f>
        <v>0</v>
      </c>
      <c r="R148" s="3">
        <f t="shared" ref="R148:U148" si="170">R149+R155</f>
        <v>0</v>
      </c>
      <c r="S148" s="3">
        <f t="shared" si="170"/>
        <v>0</v>
      </c>
      <c r="T148" s="3">
        <f t="shared" si="170"/>
        <v>0</v>
      </c>
      <c r="U148" s="3">
        <f t="shared" si="170"/>
        <v>0</v>
      </c>
      <c r="V148" s="2">
        <v>311</v>
      </c>
      <c r="W148" s="2" t="s">
        <v>70</v>
      </c>
      <c r="X148" s="26">
        <f>Y148+Z148+AA148+AB148</f>
        <v>139</v>
      </c>
      <c r="Y148" s="3">
        <f t="shared" ref="Y148:AB148" si="171">Y149+Y155</f>
        <v>139</v>
      </c>
      <c r="Z148" s="3">
        <f t="shared" si="171"/>
        <v>0</v>
      </c>
      <c r="AA148" s="3">
        <f t="shared" si="171"/>
        <v>0</v>
      </c>
      <c r="AB148" s="3">
        <f t="shared" si="171"/>
        <v>0</v>
      </c>
    </row>
    <row r="149" spans="1:28" ht="15" customHeight="1" x14ac:dyDescent="0.2">
      <c r="A149" s="2">
        <v>3111</v>
      </c>
      <c r="B149" s="2" t="s">
        <v>3</v>
      </c>
      <c r="C149" s="3">
        <f t="shared" ref="C149:C160" si="172">D149+E149+F149+G149</f>
        <v>11894.7</v>
      </c>
      <c r="D149" s="3">
        <f>D150+D151+D152+D153+D154</f>
        <v>60</v>
      </c>
      <c r="E149" s="3">
        <f t="shared" ref="E149:G149" si="173">E150+E151+E152+E153+E154</f>
        <v>1817.8</v>
      </c>
      <c r="F149" s="3">
        <f t="shared" si="173"/>
        <v>5437.2</v>
      </c>
      <c r="G149" s="3">
        <f t="shared" si="173"/>
        <v>4579.7</v>
      </c>
      <c r="H149" s="2">
        <v>3111</v>
      </c>
      <c r="I149" s="2" t="s">
        <v>3</v>
      </c>
      <c r="J149" s="26">
        <f t="shared" si="99"/>
        <v>0</v>
      </c>
      <c r="K149" s="26">
        <f t="shared" si="100"/>
        <v>0</v>
      </c>
      <c r="L149" s="26">
        <f t="shared" si="101"/>
        <v>0</v>
      </c>
      <c r="M149" s="26">
        <f t="shared" si="102"/>
        <v>0</v>
      </c>
      <c r="N149" s="26">
        <f t="shared" si="103"/>
        <v>0</v>
      </c>
      <c r="O149" s="2">
        <v>3111</v>
      </c>
      <c r="P149" s="2" t="s">
        <v>3</v>
      </c>
      <c r="Q149" s="3">
        <f t="shared" ref="Q149:Q160" si="174">R149+S149+T149+U149</f>
        <v>0</v>
      </c>
      <c r="R149" s="3">
        <f>R150+R151+R152+R153+R154</f>
        <v>0</v>
      </c>
      <c r="S149" s="3">
        <f t="shared" ref="S149:U149" si="175">S150+S151+S152+S153+S154</f>
        <v>0</v>
      </c>
      <c r="T149" s="3">
        <f t="shared" si="175"/>
        <v>0</v>
      </c>
      <c r="U149" s="3">
        <f t="shared" si="175"/>
        <v>0</v>
      </c>
      <c r="V149" s="2">
        <v>3111</v>
      </c>
      <c r="W149" s="2" t="s">
        <v>3</v>
      </c>
      <c r="X149" s="3">
        <f t="shared" ref="X149:X160" si="176">Y149+Z149+AA149+AB149</f>
        <v>0</v>
      </c>
      <c r="Y149" s="3">
        <f>Y150+Y151+Y152+Y153+Y154</f>
        <v>0</v>
      </c>
      <c r="Z149" s="3">
        <f t="shared" ref="Z149:AB149" si="177">Z150+Z151+Z152+Z153+Z154</f>
        <v>0</v>
      </c>
      <c r="AA149" s="3">
        <f t="shared" si="177"/>
        <v>0</v>
      </c>
      <c r="AB149" s="3">
        <f t="shared" si="177"/>
        <v>0</v>
      </c>
    </row>
    <row r="150" spans="1:28" ht="15" customHeight="1" x14ac:dyDescent="0.2">
      <c r="A150" s="19">
        <v>31112290</v>
      </c>
      <c r="B150" s="20" t="s">
        <v>99</v>
      </c>
      <c r="C150" s="4">
        <f t="shared" si="172"/>
        <v>0</v>
      </c>
      <c r="D150" s="4"/>
      <c r="E150" s="4"/>
      <c r="F150" s="4"/>
      <c r="G150" s="4"/>
      <c r="H150" s="19">
        <v>31112290</v>
      </c>
      <c r="I150" s="20" t="s">
        <v>99</v>
      </c>
      <c r="J150" s="26">
        <f t="shared" si="99"/>
        <v>0</v>
      </c>
      <c r="K150" s="26">
        <f t="shared" si="100"/>
        <v>0</v>
      </c>
      <c r="L150" s="26">
        <f t="shared" si="101"/>
        <v>0</v>
      </c>
      <c r="M150" s="26">
        <f t="shared" si="102"/>
        <v>0</v>
      </c>
      <c r="N150" s="26">
        <f t="shared" si="103"/>
        <v>0</v>
      </c>
      <c r="O150" s="19">
        <v>31112290</v>
      </c>
      <c r="P150" s="20" t="s">
        <v>99</v>
      </c>
      <c r="Q150" s="4">
        <f t="shared" si="174"/>
        <v>0</v>
      </c>
      <c r="R150" s="4"/>
      <c r="S150" s="4"/>
      <c r="T150" s="4"/>
      <c r="U150" s="4"/>
      <c r="V150" s="19">
        <v>31112290</v>
      </c>
      <c r="W150" s="20" t="s">
        <v>99</v>
      </c>
      <c r="X150" s="4">
        <f t="shared" si="176"/>
        <v>0</v>
      </c>
      <c r="Y150" s="4"/>
      <c r="Z150" s="4"/>
      <c r="AA150" s="4"/>
      <c r="AB150" s="4"/>
    </row>
    <row r="151" spans="1:28" ht="15" customHeight="1" x14ac:dyDescent="0.2">
      <c r="A151" s="19">
        <v>31112390</v>
      </c>
      <c r="B151" s="20" t="s">
        <v>4</v>
      </c>
      <c r="C151" s="4">
        <f t="shared" si="172"/>
        <v>60</v>
      </c>
      <c r="D151" s="4">
        <v>60</v>
      </c>
      <c r="E151" s="4"/>
      <c r="F151" s="4"/>
      <c r="G151" s="4"/>
      <c r="H151" s="19">
        <v>31112390</v>
      </c>
      <c r="I151" s="20" t="s">
        <v>4</v>
      </c>
      <c r="J151" s="26">
        <f t="shared" si="99"/>
        <v>0</v>
      </c>
      <c r="K151" s="26">
        <f t="shared" si="100"/>
        <v>0</v>
      </c>
      <c r="L151" s="26">
        <f t="shared" si="101"/>
        <v>0</v>
      </c>
      <c r="M151" s="26">
        <f t="shared" si="102"/>
        <v>0</v>
      </c>
      <c r="N151" s="26">
        <f t="shared" si="103"/>
        <v>0</v>
      </c>
      <c r="O151" s="19">
        <v>31112390</v>
      </c>
      <c r="P151" s="20" t="s">
        <v>4</v>
      </c>
      <c r="Q151" s="4">
        <f t="shared" si="174"/>
        <v>0</v>
      </c>
      <c r="R151" s="4"/>
      <c r="S151" s="4"/>
      <c r="T151" s="4"/>
      <c r="U151" s="4"/>
      <c r="V151" s="19">
        <v>31112390</v>
      </c>
      <c r="W151" s="20" t="s">
        <v>4</v>
      </c>
      <c r="X151" s="4">
        <f t="shared" si="176"/>
        <v>0</v>
      </c>
      <c r="Y151" s="4"/>
      <c r="Z151" s="4"/>
      <c r="AA151" s="4"/>
      <c r="AB151" s="4"/>
    </row>
    <row r="152" spans="1:28" ht="15" customHeight="1" x14ac:dyDescent="0.2">
      <c r="A152" s="19">
        <v>31113220</v>
      </c>
      <c r="B152" s="20" t="s">
        <v>84</v>
      </c>
      <c r="C152" s="4">
        <f t="shared" si="172"/>
        <v>3400</v>
      </c>
      <c r="D152" s="4"/>
      <c r="E152" s="4"/>
      <c r="F152" s="4">
        <v>1937.2</v>
      </c>
      <c r="G152" s="4">
        <v>1462.8</v>
      </c>
      <c r="H152" s="19">
        <v>31113220</v>
      </c>
      <c r="I152" s="20" t="s">
        <v>84</v>
      </c>
      <c r="J152" s="26">
        <f t="shared" si="99"/>
        <v>0</v>
      </c>
      <c r="K152" s="26">
        <f t="shared" si="100"/>
        <v>0</v>
      </c>
      <c r="L152" s="26">
        <f t="shared" si="101"/>
        <v>0</v>
      </c>
      <c r="M152" s="26">
        <f t="shared" si="102"/>
        <v>0</v>
      </c>
      <c r="N152" s="26">
        <f t="shared" si="103"/>
        <v>0</v>
      </c>
      <c r="O152" s="19">
        <v>31113220</v>
      </c>
      <c r="P152" s="20" t="s">
        <v>84</v>
      </c>
      <c r="Q152" s="4">
        <f t="shared" si="174"/>
        <v>0</v>
      </c>
      <c r="R152" s="4"/>
      <c r="S152" s="4"/>
      <c r="T152" s="4"/>
      <c r="U152" s="4"/>
      <c r="V152" s="19">
        <v>31113220</v>
      </c>
      <c r="W152" s="20" t="s">
        <v>84</v>
      </c>
      <c r="X152" s="4">
        <f t="shared" si="176"/>
        <v>0</v>
      </c>
      <c r="Y152" s="4"/>
      <c r="Z152" s="4"/>
      <c r="AA152" s="4"/>
      <c r="AB152" s="4"/>
    </row>
    <row r="153" spans="1:28" ht="15" customHeight="1" x14ac:dyDescent="0.2">
      <c r="A153" s="19">
        <v>31113290</v>
      </c>
      <c r="B153" s="20" t="s">
        <v>100</v>
      </c>
      <c r="C153" s="4">
        <f t="shared" si="172"/>
        <v>8434.7000000000007</v>
      </c>
      <c r="D153" s="4"/>
      <c r="E153" s="4">
        <f>1579.8+238</f>
        <v>1817.8</v>
      </c>
      <c r="F153" s="4">
        <v>3500</v>
      </c>
      <c r="G153" s="4">
        <v>3116.9</v>
      </c>
      <c r="H153" s="19">
        <v>31113290</v>
      </c>
      <c r="I153" s="20" t="s">
        <v>100</v>
      </c>
      <c r="J153" s="26">
        <f t="shared" si="99"/>
        <v>0</v>
      </c>
      <c r="K153" s="26">
        <f t="shared" si="100"/>
        <v>0</v>
      </c>
      <c r="L153" s="26">
        <f t="shared" si="101"/>
        <v>0</v>
      </c>
      <c r="M153" s="26">
        <f t="shared" si="102"/>
        <v>0</v>
      </c>
      <c r="N153" s="26">
        <f t="shared" si="103"/>
        <v>0</v>
      </c>
      <c r="O153" s="19">
        <v>31113290</v>
      </c>
      <c r="P153" s="20" t="s">
        <v>100</v>
      </c>
      <c r="Q153" s="4">
        <f t="shared" si="174"/>
        <v>0</v>
      </c>
      <c r="R153" s="4"/>
      <c r="S153" s="4"/>
      <c r="T153" s="4"/>
      <c r="U153" s="4"/>
      <c r="V153" s="19">
        <v>31113290</v>
      </c>
      <c r="W153" s="20" t="s">
        <v>100</v>
      </c>
      <c r="X153" s="4">
        <f t="shared" si="176"/>
        <v>0</v>
      </c>
      <c r="Y153" s="4"/>
      <c r="Z153" s="4"/>
      <c r="AA153" s="4"/>
      <c r="AB153" s="4"/>
    </row>
    <row r="154" spans="1:28" ht="15" customHeight="1" x14ac:dyDescent="0.2">
      <c r="A154" s="19">
        <v>31113320</v>
      </c>
      <c r="B154" s="20" t="s">
        <v>54</v>
      </c>
      <c r="C154" s="4">
        <f t="shared" si="172"/>
        <v>0</v>
      </c>
      <c r="D154" s="4"/>
      <c r="E154" s="4"/>
      <c r="F154" s="4"/>
      <c r="G154" s="4"/>
      <c r="H154" s="19">
        <v>31113320</v>
      </c>
      <c r="I154" s="20" t="s">
        <v>54</v>
      </c>
      <c r="J154" s="26">
        <f t="shared" si="99"/>
        <v>0</v>
      </c>
      <c r="K154" s="26">
        <f t="shared" si="100"/>
        <v>0</v>
      </c>
      <c r="L154" s="26">
        <f t="shared" si="101"/>
        <v>0</v>
      </c>
      <c r="M154" s="26">
        <f t="shared" si="102"/>
        <v>0</v>
      </c>
      <c r="N154" s="26">
        <f t="shared" si="103"/>
        <v>0</v>
      </c>
      <c r="O154" s="19">
        <v>31113320</v>
      </c>
      <c r="P154" s="20" t="s">
        <v>54</v>
      </c>
      <c r="Q154" s="4">
        <f t="shared" si="174"/>
        <v>0</v>
      </c>
      <c r="R154" s="4"/>
      <c r="S154" s="4"/>
      <c r="T154" s="4"/>
      <c r="U154" s="4"/>
      <c r="V154" s="19">
        <v>31113320</v>
      </c>
      <c r="W154" s="20" t="s">
        <v>54</v>
      </c>
      <c r="X154" s="4">
        <f t="shared" si="176"/>
        <v>0</v>
      </c>
      <c r="Y154" s="4"/>
      <c r="Z154" s="4"/>
      <c r="AA154" s="4"/>
      <c r="AB154" s="4"/>
    </row>
    <row r="155" spans="1:28" ht="15" customHeight="1" x14ac:dyDescent="0.2">
      <c r="A155" s="2">
        <v>3112</v>
      </c>
      <c r="B155" s="2" t="s">
        <v>33</v>
      </c>
      <c r="C155" s="3">
        <f t="shared" si="172"/>
        <v>277</v>
      </c>
      <c r="D155" s="3">
        <f>D156+D157+D158+D159+D160</f>
        <v>108</v>
      </c>
      <c r="E155" s="3">
        <f t="shared" ref="E155:G155" si="178">E156+E157+E158+E159+E160</f>
        <v>169</v>
      </c>
      <c r="F155" s="3">
        <f t="shared" si="178"/>
        <v>0</v>
      </c>
      <c r="G155" s="3">
        <f t="shared" si="178"/>
        <v>0</v>
      </c>
      <c r="H155" s="2">
        <v>3112</v>
      </c>
      <c r="I155" s="2" t="s">
        <v>33</v>
      </c>
      <c r="J155" s="26">
        <f t="shared" si="99"/>
        <v>139</v>
      </c>
      <c r="K155" s="26">
        <f t="shared" si="100"/>
        <v>139</v>
      </c>
      <c r="L155" s="26">
        <f t="shared" si="101"/>
        <v>0</v>
      </c>
      <c r="M155" s="26">
        <f t="shared" si="102"/>
        <v>0</v>
      </c>
      <c r="N155" s="26">
        <f t="shared" si="103"/>
        <v>0</v>
      </c>
      <c r="O155" s="2">
        <v>3112</v>
      </c>
      <c r="P155" s="2" t="s">
        <v>33</v>
      </c>
      <c r="Q155" s="3">
        <f t="shared" si="174"/>
        <v>0</v>
      </c>
      <c r="R155" s="3">
        <f>R156+R157+R158+R159+R160</f>
        <v>0</v>
      </c>
      <c r="S155" s="3">
        <f t="shared" ref="S155:U155" si="179">S156+S157+S158+S159+S160</f>
        <v>0</v>
      </c>
      <c r="T155" s="3">
        <f t="shared" si="179"/>
        <v>0</v>
      </c>
      <c r="U155" s="3">
        <f t="shared" si="179"/>
        <v>0</v>
      </c>
      <c r="V155" s="2">
        <v>3112</v>
      </c>
      <c r="W155" s="2" t="s">
        <v>33</v>
      </c>
      <c r="X155" s="3">
        <f t="shared" si="176"/>
        <v>139</v>
      </c>
      <c r="Y155" s="3">
        <f>Y156+Y157+Y158+Y159+Y160</f>
        <v>139</v>
      </c>
      <c r="Z155" s="3">
        <f t="shared" ref="Z155:AB155" si="180">Z156+Z157+Z158+Z159+Z160</f>
        <v>0</v>
      </c>
      <c r="AA155" s="3">
        <f t="shared" si="180"/>
        <v>0</v>
      </c>
      <c r="AB155" s="3">
        <f t="shared" si="180"/>
        <v>0</v>
      </c>
    </row>
    <row r="156" spans="1:28" ht="15" customHeight="1" x14ac:dyDescent="0.2">
      <c r="A156" s="5">
        <v>31122290</v>
      </c>
      <c r="B156" s="5" t="s">
        <v>82</v>
      </c>
      <c r="C156" s="4">
        <f t="shared" si="172"/>
        <v>0</v>
      </c>
      <c r="D156" s="4"/>
      <c r="E156" s="4"/>
      <c r="F156" s="4"/>
      <c r="G156" s="4"/>
      <c r="H156" s="5">
        <v>31122290</v>
      </c>
      <c r="I156" s="5" t="s">
        <v>82</v>
      </c>
      <c r="J156" s="26">
        <f t="shared" si="99"/>
        <v>0</v>
      </c>
      <c r="K156" s="26">
        <f t="shared" si="100"/>
        <v>0</v>
      </c>
      <c r="L156" s="26">
        <f t="shared" si="101"/>
        <v>0</v>
      </c>
      <c r="M156" s="26">
        <f t="shared" si="102"/>
        <v>0</v>
      </c>
      <c r="N156" s="26">
        <f t="shared" si="103"/>
        <v>0</v>
      </c>
      <c r="O156" s="5">
        <v>31122290</v>
      </c>
      <c r="P156" s="5" t="s">
        <v>82</v>
      </c>
      <c r="Q156" s="4">
        <f t="shared" si="174"/>
        <v>0</v>
      </c>
      <c r="R156" s="4"/>
      <c r="S156" s="4"/>
      <c r="T156" s="4"/>
      <c r="U156" s="4"/>
      <c r="V156" s="5">
        <v>31122290</v>
      </c>
      <c r="W156" s="5" t="s">
        <v>82</v>
      </c>
      <c r="X156" s="4">
        <f t="shared" si="176"/>
        <v>0</v>
      </c>
      <c r="Y156" s="4"/>
      <c r="Z156" s="4"/>
      <c r="AA156" s="4"/>
      <c r="AB156" s="4"/>
    </row>
    <row r="157" spans="1:28" ht="15" customHeight="1" x14ac:dyDescent="0.2">
      <c r="A157" s="5">
        <v>31123210</v>
      </c>
      <c r="B157" s="5" t="s">
        <v>5</v>
      </c>
      <c r="C157" s="4">
        <f t="shared" si="172"/>
        <v>0</v>
      </c>
      <c r="D157" s="4"/>
      <c r="E157" s="4"/>
      <c r="F157" s="4"/>
      <c r="G157" s="4"/>
      <c r="H157" s="5">
        <v>31123210</v>
      </c>
      <c r="I157" s="5" t="s">
        <v>5</v>
      </c>
      <c r="J157" s="26">
        <f t="shared" si="99"/>
        <v>0</v>
      </c>
      <c r="K157" s="26">
        <f t="shared" si="100"/>
        <v>0</v>
      </c>
      <c r="L157" s="26">
        <f t="shared" si="101"/>
        <v>0</v>
      </c>
      <c r="M157" s="26">
        <f t="shared" si="102"/>
        <v>0</v>
      </c>
      <c r="N157" s="26">
        <f t="shared" si="103"/>
        <v>0</v>
      </c>
      <c r="O157" s="5">
        <v>31123210</v>
      </c>
      <c r="P157" s="5" t="s">
        <v>5</v>
      </c>
      <c r="Q157" s="4">
        <f t="shared" si="174"/>
        <v>0</v>
      </c>
      <c r="R157" s="4"/>
      <c r="S157" s="4"/>
      <c r="T157" s="4"/>
      <c r="U157" s="4"/>
      <c r="V157" s="5">
        <v>31123210</v>
      </c>
      <c r="W157" s="5" t="s">
        <v>5</v>
      </c>
      <c r="X157" s="4">
        <f t="shared" si="176"/>
        <v>0</v>
      </c>
      <c r="Y157" s="4"/>
      <c r="Z157" s="4"/>
      <c r="AA157" s="4"/>
      <c r="AB157" s="4"/>
    </row>
    <row r="158" spans="1:28" ht="15" customHeight="1" x14ac:dyDescent="0.2">
      <c r="A158" s="5">
        <v>31123220</v>
      </c>
      <c r="B158" s="5" t="s">
        <v>60</v>
      </c>
      <c r="C158" s="4">
        <f t="shared" si="172"/>
        <v>0</v>
      </c>
      <c r="D158" s="4"/>
      <c r="E158" s="4"/>
      <c r="F158" s="4"/>
      <c r="G158" s="4"/>
      <c r="H158" s="5">
        <v>31123220</v>
      </c>
      <c r="I158" s="5" t="s">
        <v>60</v>
      </c>
      <c r="J158" s="26">
        <f t="shared" si="99"/>
        <v>0</v>
      </c>
      <c r="K158" s="26">
        <f t="shared" si="100"/>
        <v>0</v>
      </c>
      <c r="L158" s="26">
        <f t="shared" si="101"/>
        <v>0</v>
      </c>
      <c r="M158" s="26">
        <f t="shared" si="102"/>
        <v>0</v>
      </c>
      <c r="N158" s="26">
        <f t="shared" si="103"/>
        <v>0</v>
      </c>
      <c r="O158" s="5">
        <v>31123220</v>
      </c>
      <c r="P158" s="5" t="s">
        <v>60</v>
      </c>
      <c r="Q158" s="4">
        <f t="shared" si="174"/>
        <v>0</v>
      </c>
      <c r="R158" s="4"/>
      <c r="S158" s="4"/>
      <c r="T158" s="4"/>
      <c r="U158" s="4"/>
      <c r="V158" s="5">
        <v>31123220</v>
      </c>
      <c r="W158" s="5" t="s">
        <v>60</v>
      </c>
      <c r="X158" s="4">
        <f t="shared" si="176"/>
        <v>0</v>
      </c>
      <c r="Y158" s="4"/>
      <c r="Z158" s="4"/>
      <c r="AA158" s="4"/>
      <c r="AB158" s="4"/>
    </row>
    <row r="159" spans="1:28" ht="15" customHeight="1" x14ac:dyDescent="0.2">
      <c r="A159" s="5">
        <v>31123230</v>
      </c>
      <c r="B159" s="5" t="s">
        <v>48</v>
      </c>
      <c r="C159" s="4">
        <f t="shared" si="172"/>
        <v>0</v>
      </c>
      <c r="D159" s="4"/>
      <c r="E159" s="4"/>
      <c r="F159" s="4"/>
      <c r="G159" s="4"/>
      <c r="H159" s="5">
        <v>31123230</v>
      </c>
      <c r="I159" s="5" t="s">
        <v>48</v>
      </c>
      <c r="J159" s="26">
        <f t="shared" si="99"/>
        <v>60</v>
      </c>
      <c r="K159" s="26">
        <f t="shared" si="100"/>
        <v>60</v>
      </c>
      <c r="L159" s="26">
        <f t="shared" si="101"/>
        <v>0</v>
      </c>
      <c r="M159" s="26">
        <f t="shared" si="102"/>
        <v>0</v>
      </c>
      <c r="N159" s="26">
        <f t="shared" si="103"/>
        <v>0</v>
      </c>
      <c r="O159" s="5">
        <v>31123230</v>
      </c>
      <c r="P159" s="5" t="s">
        <v>48</v>
      </c>
      <c r="Q159" s="4">
        <f t="shared" si="174"/>
        <v>0</v>
      </c>
      <c r="R159" s="4"/>
      <c r="S159" s="4"/>
      <c r="T159" s="4"/>
      <c r="U159" s="4"/>
      <c r="V159" s="5">
        <v>31123230</v>
      </c>
      <c r="W159" s="5" t="s">
        <v>48</v>
      </c>
      <c r="X159" s="4">
        <f t="shared" si="176"/>
        <v>60</v>
      </c>
      <c r="Y159" s="4">
        <v>60</v>
      </c>
      <c r="Z159" s="4"/>
      <c r="AA159" s="4"/>
      <c r="AB159" s="4"/>
    </row>
    <row r="160" spans="1:28" ht="15" customHeight="1" x14ac:dyDescent="0.2">
      <c r="A160" s="5">
        <v>31123290</v>
      </c>
      <c r="B160" s="5" t="s">
        <v>61</v>
      </c>
      <c r="C160" s="4">
        <f t="shared" si="172"/>
        <v>277</v>
      </c>
      <c r="D160" s="4">
        <v>108</v>
      </c>
      <c r="E160" s="4">
        <v>169</v>
      </c>
      <c r="F160" s="4"/>
      <c r="G160" s="4"/>
      <c r="H160" s="5">
        <v>31123290</v>
      </c>
      <c r="I160" s="5" t="s">
        <v>61</v>
      </c>
      <c r="J160" s="26">
        <f t="shared" si="99"/>
        <v>79</v>
      </c>
      <c r="K160" s="26">
        <f t="shared" si="100"/>
        <v>79</v>
      </c>
      <c r="L160" s="26">
        <f t="shared" si="101"/>
        <v>0</v>
      </c>
      <c r="M160" s="26">
        <f t="shared" si="102"/>
        <v>0</v>
      </c>
      <c r="N160" s="26">
        <f t="shared" si="103"/>
        <v>0</v>
      </c>
      <c r="O160" s="5">
        <v>31123290</v>
      </c>
      <c r="P160" s="5" t="s">
        <v>61</v>
      </c>
      <c r="Q160" s="4">
        <f t="shared" si="174"/>
        <v>0</v>
      </c>
      <c r="R160" s="4"/>
      <c r="S160" s="4"/>
      <c r="T160" s="4"/>
      <c r="U160" s="4"/>
      <c r="V160" s="5">
        <v>31123290</v>
      </c>
      <c r="W160" s="5" t="s">
        <v>61</v>
      </c>
      <c r="X160" s="4">
        <f t="shared" si="176"/>
        <v>79</v>
      </c>
      <c r="Y160" s="4">
        <v>79</v>
      </c>
      <c r="Z160" s="4"/>
      <c r="AA160" s="4"/>
      <c r="AB160" s="4"/>
    </row>
    <row r="161" spans="1:28" ht="15" customHeight="1" x14ac:dyDescent="0.2">
      <c r="A161" s="6"/>
      <c r="B161" s="6" t="s">
        <v>35</v>
      </c>
      <c r="C161" s="7">
        <f>C148+C146+C144+C140+C129+C111+C109+C107</f>
        <v>15991.7</v>
      </c>
      <c r="D161" s="7">
        <f>D148+D146+D144+D140+D129+D111+D109+D107</f>
        <v>2000.3</v>
      </c>
      <c r="E161" s="7">
        <f t="shared" ref="E161:G161" si="181">E148+E146+E144+E140+E129+E111+E109+E107</f>
        <v>3974.5</v>
      </c>
      <c r="F161" s="7">
        <f t="shared" si="181"/>
        <v>5437.2</v>
      </c>
      <c r="G161" s="7">
        <f t="shared" si="181"/>
        <v>4579.7</v>
      </c>
      <c r="H161" s="6"/>
      <c r="I161" s="6" t="s">
        <v>35</v>
      </c>
      <c r="J161" s="26">
        <f t="shared" si="99"/>
        <v>4308.7</v>
      </c>
      <c r="K161" s="26">
        <f t="shared" si="100"/>
        <v>1019.3</v>
      </c>
      <c r="L161" s="26">
        <f t="shared" si="101"/>
        <v>1049.4000000000001</v>
      </c>
      <c r="M161" s="26">
        <f t="shared" si="102"/>
        <v>1330</v>
      </c>
      <c r="N161" s="26">
        <f t="shared" si="103"/>
        <v>910</v>
      </c>
      <c r="O161" s="6"/>
      <c r="P161" s="6" t="s">
        <v>35</v>
      </c>
      <c r="Q161" s="7">
        <f>Q148+Q146+Q144+Q140+Q129+Q111+Q109+Q107</f>
        <v>1672.7999999999997</v>
      </c>
      <c r="R161" s="7">
        <f>R148+R146+R144+R140+R129+R111+R109+R107</f>
        <v>403.29999999999995</v>
      </c>
      <c r="S161" s="7">
        <f t="shared" ref="S161:U161" si="182">S148+S146+S144+S140+S129+S111+S109+S107</f>
        <v>403.29999999999995</v>
      </c>
      <c r="T161" s="7">
        <f t="shared" si="182"/>
        <v>463.1</v>
      </c>
      <c r="U161" s="7">
        <f t="shared" si="182"/>
        <v>403.1</v>
      </c>
      <c r="V161" s="6"/>
      <c r="W161" s="6" t="s">
        <v>35</v>
      </c>
      <c r="X161" s="7">
        <f>X148+X146+X144+X140+X129+X111+X109+X107</f>
        <v>2635.8999999999996</v>
      </c>
      <c r="Y161" s="7">
        <f>Y148+Y146+Y144+Y140+Y129+Y111+Y109+Y107</f>
        <v>616</v>
      </c>
      <c r="Z161" s="7">
        <f t="shared" ref="Z161:AB161" si="183">Z148+Z146+Z144+Z140+Z129+Z111+Z109+Z107</f>
        <v>646.1</v>
      </c>
      <c r="AA161" s="7">
        <f t="shared" si="183"/>
        <v>866.9</v>
      </c>
      <c r="AB161" s="7">
        <f t="shared" si="183"/>
        <v>506.9</v>
      </c>
    </row>
    <row r="162" spans="1:28" x14ac:dyDescent="0.2">
      <c r="A162" s="8"/>
      <c r="B162" s="8"/>
      <c r="C162" s="9"/>
      <c r="D162" s="10"/>
      <c r="E162" s="10"/>
      <c r="F162" s="10"/>
      <c r="G162" s="10"/>
      <c r="H162" s="8"/>
      <c r="I162" s="8"/>
      <c r="J162" s="9"/>
      <c r="K162" s="10"/>
      <c r="L162" s="10"/>
      <c r="M162" s="10"/>
      <c r="N162" s="10"/>
      <c r="O162" s="10"/>
      <c r="P162" s="8"/>
      <c r="Q162" s="10"/>
      <c r="R162" s="10"/>
      <c r="S162" s="10"/>
      <c r="T162" s="10"/>
      <c r="U162" s="10"/>
      <c r="V162" s="12"/>
      <c r="W162" s="12"/>
      <c r="X162" s="12"/>
      <c r="Y162" s="12"/>
      <c r="Z162" s="12"/>
      <c r="AA162" s="12"/>
      <c r="AB162" s="12"/>
    </row>
    <row r="163" spans="1:28" x14ac:dyDescent="0.2">
      <c r="A163" s="12" t="s">
        <v>110</v>
      </c>
      <c r="B163" s="1"/>
      <c r="C163" s="1"/>
      <c r="D163" s="1"/>
      <c r="E163" s="1"/>
      <c r="F163" s="1" t="s">
        <v>37</v>
      </c>
      <c r="G163" s="12"/>
      <c r="H163" s="12" t="s">
        <v>110</v>
      </c>
      <c r="I163" s="1"/>
      <c r="J163" s="1"/>
      <c r="K163" s="1"/>
      <c r="L163" s="1"/>
      <c r="M163" s="1" t="s">
        <v>37</v>
      </c>
      <c r="N163" s="12"/>
      <c r="O163" s="12" t="s">
        <v>109</v>
      </c>
      <c r="P163" s="1"/>
      <c r="Q163" s="1"/>
      <c r="R163" s="1"/>
      <c r="S163" s="1"/>
      <c r="T163" s="1" t="s">
        <v>37</v>
      </c>
      <c r="U163" s="12"/>
      <c r="V163" s="12" t="s">
        <v>109</v>
      </c>
      <c r="W163" s="1"/>
      <c r="X163" s="1"/>
      <c r="Y163" s="1"/>
      <c r="Z163" s="1"/>
      <c r="AA163" s="1" t="s">
        <v>37</v>
      </c>
      <c r="AB163" s="12"/>
    </row>
    <row r="164" spans="1:28" ht="13.5" x14ac:dyDescent="0.25">
      <c r="A164" s="47" t="s">
        <v>7</v>
      </c>
      <c r="B164" s="47"/>
      <c r="C164" s="17"/>
      <c r="D164" s="47" t="s">
        <v>8</v>
      </c>
      <c r="E164" s="47"/>
      <c r="F164" s="47"/>
      <c r="G164" s="47"/>
      <c r="H164" s="47" t="s">
        <v>7</v>
      </c>
      <c r="I164" s="47"/>
      <c r="J164" s="17"/>
      <c r="K164" s="47" t="s">
        <v>8</v>
      </c>
      <c r="L164" s="47"/>
      <c r="M164" s="47"/>
      <c r="N164" s="47"/>
      <c r="O164" s="47" t="s">
        <v>7</v>
      </c>
      <c r="P164" s="47"/>
      <c r="Q164" s="17"/>
      <c r="R164" s="47" t="s">
        <v>8</v>
      </c>
      <c r="S164" s="47"/>
      <c r="T164" s="47"/>
      <c r="U164" s="47"/>
      <c r="V164" s="47" t="s">
        <v>7</v>
      </c>
      <c r="W164" s="47"/>
      <c r="X164" s="17"/>
      <c r="Y164" s="47" t="s">
        <v>8</v>
      </c>
      <c r="Z164" s="47"/>
      <c r="AA164" s="47"/>
      <c r="AB164" s="47"/>
    </row>
    <row r="165" spans="1:28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3.5" x14ac:dyDescent="0.25">
      <c r="A166" s="1" t="s">
        <v>63</v>
      </c>
      <c r="B166" s="1"/>
      <c r="C166" s="1"/>
      <c r="D166" s="1" t="s">
        <v>130</v>
      </c>
      <c r="E166" s="1"/>
      <c r="F166" s="1"/>
      <c r="G166" s="1"/>
      <c r="H166" s="1" t="s">
        <v>63</v>
      </c>
      <c r="I166" s="1"/>
      <c r="J166" s="1"/>
      <c r="K166" s="1" t="s">
        <v>139</v>
      </c>
      <c r="L166" s="1"/>
      <c r="M166" s="1"/>
      <c r="N166" s="1"/>
      <c r="O166" s="1" t="s">
        <v>63</v>
      </c>
      <c r="P166" s="1"/>
      <c r="Q166" s="1"/>
      <c r="R166" s="1" t="s">
        <v>140</v>
      </c>
      <c r="S166" s="1"/>
      <c r="T166" s="1"/>
      <c r="U166" s="1"/>
      <c r="V166" s="1" t="s">
        <v>63</v>
      </c>
      <c r="W166" s="1"/>
      <c r="X166" s="1"/>
      <c r="Y166" s="1" t="s">
        <v>134</v>
      </c>
      <c r="Z166" s="1"/>
      <c r="AA166" s="1"/>
      <c r="AB166" s="1"/>
    </row>
    <row r="167" spans="1:28" ht="13.5" x14ac:dyDescent="0.25">
      <c r="A167" s="1" t="s">
        <v>101</v>
      </c>
      <c r="B167" s="1"/>
      <c r="C167" s="1"/>
      <c r="D167" s="17" t="s">
        <v>131</v>
      </c>
      <c r="E167" s="1"/>
      <c r="F167" s="1"/>
      <c r="G167" s="1"/>
      <c r="H167" s="1" t="s">
        <v>101</v>
      </c>
      <c r="I167" s="1"/>
      <c r="J167" s="1"/>
      <c r="K167" s="55" t="s">
        <v>132</v>
      </c>
      <c r="L167" s="55"/>
      <c r="M167" s="55"/>
      <c r="N167" s="55"/>
      <c r="O167" s="1" t="s">
        <v>101</v>
      </c>
      <c r="P167" s="1"/>
      <c r="Q167" s="1"/>
      <c r="R167" s="55" t="s">
        <v>133</v>
      </c>
      <c r="S167" s="55"/>
      <c r="T167" s="55"/>
      <c r="U167" s="55"/>
      <c r="V167" s="1" t="s">
        <v>101</v>
      </c>
      <c r="W167" s="1"/>
      <c r="X167" s="1"/>
      <c r="Y167" s="17"/>
      <c r="Z167" s="1"/>
      <c r="AA167" s="1"/>
      <c r="AB167" s="1"/>
    </row>
    <row r="168" spans="1:28" x14ac:dyDescent="0.2">
      <c r="A168" s="1"/>
      <c r="B168" s="1"/>
      <c r="C168" s="1"/>
      <c r="D168" s="1" t="s">
        <v>9</v>
      </c>
      <c r="E168" s="1"/>
      <c r="F168" s="1"/>
      <c r="G168" s="1"/>
      <c r="H168" s="1"/>
      <c r="I168" s="1"/>
      <c r="J168" s="1"/>
      <c r="K168" s="1" t="s">
        <v>9</v>
      </c>
      <c r="L168" s="1"/>
      <c r="M168" s="1"/>
      <c r="N168" s="1"/>
      <c r="O168" s="1"/>
      <c r="P168" s="1"/>
      <c r="Q168" s="1"/>
      <c r="R168" s="1" t="s">
        <v>9</v>
      </c>
      <c r="S168" s="1"/>
      <c r="T168" s="1"/>
      <c r="U168" s="1"/>
      <c r="V168" s="1"/>
      <c r="W168" s="1"/>
      <c r="X168" s="1"/>
      <c r="Y168" s="1" t="s">
        <v>9</v>
      </c>
      <c r="Z168" s="1"/>
      <c r="AA168" s="1"/>
      <c r="AB168" s="1"/>
    </row>
    <row r="169" spans="1:28" x14ac:dyDescent="0.2">
      <c r="A169" s="1" t="s">
        <v>116</v>
      </c>
      <c r="B169" s="1"/>
      <c r="C169" s="1"/>
      <c r="D169" s="1" t="s">
        <v>10</v>
      </c>
      <c r="E169" s="1"/>
      <c r="F169" s="1"/>
      <c r="G169" s="1"/>
      <c r="H169" s="1" t="s">
        <v>116</v>
      </c>
      <c r="I169" s="1"/>
      <c r="J169" s="1"/>
      <c r="K169" s="1" t="s">
        <v>10</v>
      </c>
      <c r="L169" s="1"/>
      <c r="M169" s="1"/>
      <c r="N169" s="1"/>
      <c r="O169" s="1" t="s">
        <v>116</v>
      </c>
      <c r="P169" s="1"/>
      <c r="Q169" s="1"/>
      <c r="R169" s="1" t="s">
        <v>10</v>
      </c>
      <c r="S169" s="1"/>
      <c r="T169" s="1"/>
      <c r="U169" s="1"/>
      <c r="V169" s="1" t="s">
        <v>116</v>
      </c>
      <c r="W169" s="1"/>
      <c r="X169" s="1"/>
      <c r="Y169" s="1" t="s">
        <v>10</v>
      </c>
      <c r="Z169" s="1"/>
      <c r="AA169" s="1"/>
      <c r="AB169" s="1"/>
    </row>
    <row r="170" spans="1:28" x14ac:dyDescent="0.2">
      <c r="A170" s="1"/>
      <c r="B170" s="1"/>
      <c r="C170" s="1"/>
      <c r="D170" s="1" t="s">
        <v>11</v>
      </c>
      <c r="E170" s="1"/>
      <c r="F170" s="1"/>
      <c r="G170" s="1"/>
      <c r="H170" s="1"/>
      <c r="I170" s="1"/>
      <c r="J170" s="1"/>
      <c r="K170" s="1" t="s">
        <v>11</v>
      </c>
      <c r="L170" s="1"/>
      <c r="M170" s="1"/>
      <c r="N170" s="1"/>
      <c r="O170" s="1"/>
      <c r="P170" s="1"/>
      <c r="Q170" s="1"/>
      <c r="R170" s="1" t="s">
        <v>11</v>
      </c>
      <c r="S170" s="1"/>
      <c r="T170" s="1"/>
      <c r="U170" s="1"/>
      <c r="V170" s="1"/>
      <c r="W170" s="1"/>
      <c r="X170" s="1"/>
      <c r="Y170" s="1" t="s">
        <v>11</v>
      </c>
      <c r="Z170" s="1"/>
      <c r="AA170" s="1"/>
      <c r="AB170" s="1"/>
    </row>
    <row r="171" spans="1:28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x14ac:dyDescent="0.2">
      <c r="A172" s="1"/>
      <c r="B172" s="1"/>
      <c r="C172" s="1"/>
      <c r="D172" s="1" t="s">
        <v>105</v>
      </c>
      <c r="E172" s="1"/>
      <c r="F172" s="1"/>
      <c r="G172" s="1"/>
      <c r="H172" s="1"/>
      <c r="I172" s="1"/>
      <c r="J172" s="1"/>
      <c r="K172" s="1" t="s">
        <v>105</v>
      </c>
      <c r="L172" s="1"/>
      <c r="M172" s="1"/>
      <c r="N172" s="1"/>
      <c r="O172" s="1"/>
      <c r="P172" s="1"/>
      <c r="Q172" s="1"/>
      <c r="R172" s="1" t="s">
        <v>105</v>
      </c>
      <c r="S172" s="1"/>
      <c r="T172" s="1"/>
      <c r="U172" s="1"/>
      <c r="V172" s="1"/>
      <c r="W172" s="1"/>
      <c r="X172" s="1"/>
      <c r="Y172" s="1" t="s">
        <v>105</v>
      </c>
      <c r="Z172" s="1"/>
      <c r="AA172" s="1"/>
      <c r="AB172" s="1"/>
    </row>
    <row r="173" spans="1:28" x14ac:dyDescent="0.2">
      <c r="A173" s="1"/>
      <c r="B173" s="1"/>
      <c r="C173" s="1"/>
      <c r="D173" s="1" t="s">
        <v>86</v>
      </c>
      <c r="E173" s="1"/>
      <c r="F173" s="1"/>
      <c r="G173" s="1"/>
      <c r="H173" s="1"/>
      <c r="I173" s="1"/>
      <c r="J173" s="1"/>
      <c r="K173" s="1" t="s">
        <v>86</v>
      </c>
      <c r="L173" s="1"/>
      <c r="M173" s="1"/>
      <c r="N173" s="1"/>
      <c r="O173" s="1"/>
      <c r="P173" s="1"/>
      <c r="Q173" s="1"/>
      <c r="R173" s="1" t="s">
        <v>86</v>
      </c>
      <c r="S173" s="1"/>
      <c r="T173" s="1"/>
      <c r="U173" s="1"/>
      <c r="V173" s="1"/>
      <c r="W173" s="1"/>
      <c r="X173" s="1"/>
      <c r="Y173" s="1" t="s">
        <v>86</v>
      </c>
      <c r="Z173" s="1"/>
      <c r="AA173" s="1"/>
      <c r="AB173" s="1"/>
    </row>
    <row r="174" spans="1:28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x14ac:dyDescent="0.2">
      <c r="A175" s="1"/>
      <c r="B175" s="1"/>
      <c r="C175" s="1"/>
      <c r="D175" s="1" t="s">
        <v>117</v>
      </c>
      <c r="E175" s="1"/>
      <c r="F175" s="1"/>
      <c r="G175" s="1"/>
      <c r="H175" s="1"/>
      <c r="I175" s="1"/>
      <c r="J175" s="1"/>
      <c r="K175" s="1" t="s">
        <v>117</v>
      </c>
      <c r="L175" s="1"/>
      <c r="M175" s="1"/>
      <c r="N175" s="1"/>
      <c r="O175" s="1"/>
      <c r="P175" s="1"/>
      <c r="Q175" s="1"/>
      <c r="R175" s="1" t="s">
        <v>117</v>
      </c>
      <c r="S175" s="1"/>
      <c r="T175" s="1"/>
      <c r="U175" s="1"/>
      <c r="V175" s="1"/>
      <c r="W175" s="1"/>
      <c r="X175" s="1"/>
      <c r="Y175" s="1" t="s">
        <v>117</v>
      </c>
      <c r="Z175" s="1"/>
      <c r="AA175" s="1"/>
      <c r="AB175" s="1"/>
    </row>
    <row r="176" spans="1:28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x14ac:dyDescent="0.2">
      <c r="A177" s="48" t="s">
        <v>115</v>
      </c>
      <c r="B177" s="48"/>
      <c r="C177" s="48"/>
      <c r="D177" s="48"/>
      <c r="E177" s="48"/>
      <c r="F177" s="48"/>
      <c r="G177" s="48"/>
      <c r="H177" s="48" t="s">
        <v>115</v>
      </c>
      <c r="I177" s="48"/>
      <c r="J177" s="48"/>
      <c r="K177" s="48"/>
      <c r="L177" s="48"/>
      <c r="M177" s="48"/>
      <c r="N177" s="48"/>
      <c r="O177" s="48" t="s">
        <v>115</v>
      </c>
      <c r="P177" s="48"/>
      <c r="Q177" s="48"/>
      <c r="R177" s="48"/>
      <c r="S177" s="48"/>
      <c r="T177" s="48"/>
      <c r="U177" s="48"/>
      <c r="V177" s="48" t="s">
        <v>115</v>
      </c>
      <c r="W177" s="48"/>
      <c r="X177" s="48"/>
      <c r="Y177" s="48"/>
      <c r="Z177" s="48"/>
      <c r="AA177" s="48"/>
      <c r="AB177" s="48"/>
    </row>
    <row r="178" spans="1:28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x14ac:dyDescent="0.2">
      <c r="A179" s="1" t="s">
        <v>13</v>
      </c>
      <c r="B179" s="1"/>
      <c r="C179" s="1"/>
      <c r="D179" s="1" t="s">
        <v>106</v>
      </c>
      <c r="E179" s="1"/>
      <c r="F179" s="1"/>
      <c r="G179" s="1"/>
      <c r="H179" s="1" t="s">
        <v>13</v>
      </c>
      <c r="I179" s="1"/>
      <c r="J179" s="1"/>
      <c r="K179" s="1" t="s">
        <v>106</v>
      </c>
      <c r="L179" s="1"/>
      <c r="M179" s="1"/>
      <c r="N179" s="1"/>
      <c r="O179" s="1" t="s">
        <v>13</v>
      </c>
      <c r="P179" s="1"/>
      <c r="Q179" s="1"/>
      <c r="R179" s="1" t="s">
        <v>106</v>
      </c>
      <c r="S179" s="1"/>
      <c r="T179" s="1"/>
      <c r="U179" s="1"/>
      <c r="V179" s="1" t="s">
        <v>13</v>
      </c>
      <c r="W179" s="1"/>
      <c r="X179" s="1"/>
      <c r="Y179" s="1" t="s">
        <v>106</v>
      </c>
      <c r="Z179" s="1"/>
      <c r="AA179" s="1"/>
      <c r="AB179" s="1"/>
    </row>
    <row r="180" spans="1:28" x14ac:dyDescent="0.2">
      <c r="A180" s="1" t="s">
        <v>15</v>
      </c>
      <c r="B180" s="1"/>
      <c r="C180" s="1"/>
      <c r="D180" s="1" t="s">
        <v>107</v>
      </c>
      <c r="E180" s="1"/>
      <c r="F180" s="1"/>
      <c r="G180" s="1"/>
      <c r="H180" s="1" t="s">
        <v>15</v>
      </c>
      <c r="I180" s="1"/>
      <c r="J180" s="1"/>
      <c r="K180" s="1" t="s">
        <v>107</v>
      </c>
      <c r="L180" s="1"/>
      <c r="M180" s="1"/>
      <c r="N180" s="1"/>
      <c r="O180" s="1" t="s">
        <v>15</v>
      </c>
      <c r="P180" s="1"/>
      <c r="Q180" s="1"/>
      <c r="R180" s="1" t="s">
        <v>107</v>
      </c>
      <c r="S180" s="1"/>
      <c r="T180" s="1"/>
      <c r="U180" s="1"/>
      <c r="V180" s="1" t="s">
        <v>15</v>
      </c>
      <c r="W180" s="1"/>
      <c r="X180" s="1"/>
      <c r="Y180" s="1" t="s">
        <v>107</v>
      </c>
      <c r="Z180" s="1"/>
      <c r="AA180" s="1"/>
      <c r="AB180" s="1"/>
    </row>
    <row r="181" spans="1:28" x14ac:dyDescent="0.2">
      <c r="A181" s="1" t="s">
        <v>17</v>
      </c>
      <c r="B181" s="1"/>
      <c r="C181" s="1"/>
      <c r="D181" s="1" t="s">
        <v>73</v>
      </c>
      <c r="E181" s="1"/>
      <c r="F181" s="1"/>
      <c r="G181" s="21"/>
      <c r="H181" s="1" t="s">
        <v>17</v>
      </c>
      <c r="I181" s="1"/>
      <c r="J181" s="1"/>
      <c r="K181" s="1" t="s">
        <v>62</v>
      </c>
      <c r="L181" s="1"/>
      <c r="M181" s="1"/>
      <c r="N181" s="21">
        <v>70911</v>
      </c>
      <c r="O181" s="1" t="s">
        <v>17</v>
      </c>
      <c r="P181" s="1"/>
      <c r="Q181" s="1"/>
      <c r="R181" s="1" t="s">
        <v>38</v>
      </c>
      <c r="S181" s="1"/>
      <c r="T181" s="1">
        <v>70921</v>
      </c>
      <c r="U181" s="1"/>
      <c r="V181" s="1" t="s">
        <v>17</v>
      </c>
      <c r="W181" s="1"/>
      <c r="X181" s="1"/>
      <c r="Y181" s="57" t="s">
        <v>111</v>
      </c>
      <c r="Z181" s="57"/>
      <c r="AA181" s="57"/>
      <c r="AB181" s="57"/>
    </row>
    <row r="182" spans="1:28" x14ac:dyDescent="0.2">
      <c r="A182" s="1" t="s">
        <v>19</v>
      </c>
      <c r="B182" s="1"/>
      <c r="C182" s="1"/>
      <c r="D182" s="1" t="s">
        <v>20</v>
      </c>
      <c r="E182" s="1"/>
      <c r="F182" s="1"/>
      <c r="G182" s="1"/>
      <c r="H182" s="1" t="s">
        <v>19</v>
      </c>
      <c r="I182" s="1"/>
      <c r="J182" s="1"/>
      <c r="K182" s="1" t="s">
        <v>20</v>
      </c>
      <c r="L182" s="1"/>
      <c r="M182" s="1"/>
      <c r="N182" s="1"/>
      <c r="O182" s="1" t="s">
        <v>19</v>
      </c>
      <c r="P182" s="1"/>
      <c r="Q182" s="1"/>
      <c r="R182" s="1" t="s">
        <v>20</v>
      </c>
      <c r="S182" s="1"/>
      <c r="T182" s="1"/>
      <c r="U182" s="1"/>
      <c r="V182" s="1" t="s">
        <v>19</v>
      </c>
      <c r="W182" s="1"/>
      <c r="X182" s="1"/>
      <c r="Y182" s="1" t="s">
        <v>20</v>
      </c>
      <c r="Z182" s="1"/>
      <c r="AA182" s="1"/>
      <c r="AB182" s="1">
        <v>70961</v>
      </c>
    </row>
    <row r="183" spans="1:28" x14ac:dyDescent="0.2">
      <c r="A183" s="1" t="s">
        <v>21</v>
      </c>
      <c r="B183" s="1"/>
      <c r="C183" s="1"/>
      <c r="D183" s="1"/>
      <c r="E183" s="11">
        <v>5832.4</v>
      </c>
      <c r="F183" s="1" t="s">
        <v>22</v>
      </c>
      <c r="G183" s="1"/>
      <c r="H183" s="1" t="s">
        <v>21</v>
      </c>
      <c r="I183" s="1"/>
      <c r="J183" s="1"/>
      <c r="K183" s="1"/>
      <c r="L183" s="1">
        <v>1632.6</v>
      </c>
      <c r="M183" s="1" t="s">
        <v>22</v>
      </c>
      <c r="N183" s="1"/>
      <c r="O183" s="1" t="s">
        <v>21</v>
      </c>
      <c r="P183" s="1"/>
      <c r="Q183" s="1"/>
      <c r="R183" s="1"/>
      <c r="S183" s="11">
        <v>3541.4</v>
      </c>
      <c r="T183" s="1" t="s">
        <v>22</v>
      </c>
      <c r="U183" s="1"/>
      <c r="V183" s="1" t="s">
        <v>21</v>
      </c>
      <c r="W183" s="1"/>
      <c r="X183" s="1"/>
      <c r="Y183" s="1"/>
      <c r="Z183" s="11">
        <v>658.4</v>
      </c>
      <c r="AA183" s="1" t="s">
        <v>22</v>
      </c>
      <c r="AB183" s="1"/>
    </row>
    <row r="184" spans="1:28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2">
      <c r="A185" s="49" t="s">
        <v>89</v>
      </c>
      <c r="B185" s="49" t="s">
        <v>23</v>
      </c>
      <c r="C185" s="49" t="s">
        <v>24</v>
      </c>
      <c r="D185" s="51" t="s">
        <v>25</v>
      </c>
      <c r="E185" s="52"/>
      <c r="F185" s="52"/>
      <c r="G185" s="53"/>
      <c r="H185" s="49" t="s">
        <v>89</v>
      </c>
      <c r="I185" s="49" t="s">
        <v>23</v>
      </c>
      <c r="J185" s="49" t="s">
        <v>24</v>
      </c>
      <c r="K185" s="51" t="s">
        <v>25</v>
      </c>
      <c r="L185" s="52"/>
      <c r="M185" s="52"/>
      <c r="N185" s="53"/>
      <c r="O185" s="49" t="s">
        <v>89</v>
      </c>
      <c r="P185" s="54" t="s">
        <v>23</v>
      </c>
      <c r="Q185" s="54" t="s">
        <v>24</v>
      </c>
      <c r="R185" s="54" t="s">
        <v>25</v>
      </c>
      <c r="S185" s="54"/>
      <c r="T185" s="54"/>
      <c r="U185" s="54"/>
      <c r="V185" s="49" t="s">
        <v>89</v>
      </c>
      <c r="W185" s="49" t="s">
        <v>23</v>
      </c>
      <c r="X185" s="54" t="s">
        <v>24</v>
      </c>
      <c r="Y185" s="54" t="s">
        <v>25</v>
      </c>
      <c r="Z185" s="54"/>
      <c r="AA185" s="54"/>
      <c r="AB185" s="54"/>
    </row>
    <row r="186" spans="1:28" ht="27" customHeight="1" x14ac:dyDescent="0.2">
      <c r="A186" s="50"/>
      <c r="B186" s="50"/>
      <c r="C186" s="50"/>
      <c r="D186" s="16" t="s">
        <v>26</v>
      </c>
      <c r="E186" s="16" t="s">
        <v>27</v>
      </c>
      <c r="F186" s="16" t="s">
        <v>28</v>
      </c>
      <c r="G186" s="16" t="s">
        <v>29</v>
      </c>
      <c r="H186" s="50"/>
      <c r="I186" s="50"/>
      <c r="J186" s="50"/>
      <c r="K186" s="16" t="s">
        <v>26</v>
      </c>
      <c r="L186" s="16" t="s">
        <v>27</v>
      </c>
      <c r="M186" s="16" t="s">
        <v>28</v>
      </c>
      <c r="N186" s="16" t="s">
        <v>29</v>
      </c>
      <c r="O186" s="50"/>
      <c r="P186" s="54"/>
      <c r="Q186" s="54"/>
      <c r="R186" s="16" t="s">
        <v>26</v>
      </c>
      <c r="S186" s="16" t="s">
        <v>27</v>
      </c>
      <c r="T186" s="16" t="s">
        <v>28</v>
      </c>
      <c r="U186" s="16" t="s">
        <v>29</v>
      </c>
      <c r="V186" s="50"/>
      <c r="W186" s="50"/>
      <c r="X186" s="54"/>
      <c r="Y186" s="16" t="s">
        <v>26</v>
      </c>
      <c r="Z186" s="16" t="s">
        <v>27</v>
      </c>
      <c r="AA186" s="16" t="s">
        <v>28</v>
      </c>
      <c r="AB186" s="16" t="s">
        <v>29</v>
      </c>
    </row>
    <row r="187" spans="1:28" ht="15" customHeight="1" x14ac:dyDescent="0.2">
      <c r="A187" s="22">
        <v>211</v>
      </c>
      <c r="B187" s="22" t="s">
        <v>66</v>
      </c>
      <c r="C187" s="26">
        <f>D187+E187+F187+G187</f>
        <v>0</v>
      </c>
      <c r="D187" s="26">
        <f t="shared" ref="D187:D196" si="184">K187+R187+Y187+D267</f>
        <v>0</v>
      </c>
      <c r="E187" s="26">
        <f t="shared" ref="E187:G187" si="185">L187+S187+Z187+E267</f>
        <v>0</v>
      </c>
      <c r="F187" s="26">
        <f t="shared" si="185"/>
        <v>0</v>
      </c>
      <c r="G187" s="26">
        <f t="shared" si="185"/>
        <v>0</v>
      </c>
      <c r="H187" s="22">
        <v>211</v>
      </c>
      <c r="I187" s="22" t="s">
        <v>66</v>
      </c>
      <c r="J187" s="26">
        <f>K187+L187+M187+N187</f>
        <v>0</v>
      </c>
      <c r="K187" s="26">
        <f t="shared" ref="K187:N187" si="186">K188</f>
        <v>0</v>
      </c>
      <c r="L187" s="26">
        <f t="shared" si="186"/>
        <v>0</v>
      </c>
      <c r="M187" s="26">
        <f t="shared" si="186"/>
        <v>0</v>
      </c>
      <c r="N187" s="26">
        <f t="shared" si="186"/>
        <v>0</v>
      </c>
      <c r="O187" s="22">
        <v>211</v>
      </c>
      <c r="P187" s="22" t="s">
        <v>66</v>
      </c>
      <c r="Q187" s="26">
        <f>R187+S187+T187+U187</f>
        <v>0</v>
      </c>
      <c r="R187" s="26">
        <f t="shared" ref="R187:U187" si="187">R188</f>
        <v>0</v>
      </c>
      <c r="S187" s="26">
        <f t="shared" si="187"/>
        <v>0</v>
      </c>
      <c r="T187" s="26">
        <f t="shared" si="187"/>
        <v>0</v>
      </c>
      <c r="U187" s="26">
        <f t="shared" si="187"/>
        <v>0</v>
      </c>
      <c r="V187" s="22">
        <v>211</v>
      </c>
      <c r="W187" s="22" t="s">
        <v>66</v>
      </c>
      <c r="X187" s="26">
        <f>Y187+Z187+AA187+AB187</f>
        <v>0</v>
      </c>
      <c r="Y187" s="26">
        <f t="shared" ref="Y187:AB187" si="188">Y188</f>
        <v>0</v>
      </c>
      <c r="Z187" s="26">
        <f t="shared" si="188"/>
        <v>0</v>
      </c>
      <c r="AA187" s="26">
        <f t="shared" si="188"/>
        <v>0</v>
      </c>
      <c r="AB187" s="26">
        <f t="shared" si="188"/>
        <v>0</v>
      </c>
    </row>
    <row r="188" spans="1:28" ht="15" customHeight="1" x14ac:dyDescent="0.2">
      <c r="A188" s="2">
        <v>2111</v>
      </c>
      <c r="B188" s="22" t="s">
        <v>66</v>
      </c>
      <c r="C188" s="26">
        <f t="shared" ref="C188:C241" si="189">D188+E188+F188+G188</f>
        <v>0</v>
      </c>
      <c r="D188" s="26">
        <f t="shared" si="184"/>
        <v>0</v>
      </c>
      <c r="E188" s="26">
        <f t="shared" ref="E188:E196" si="190">L188+S188+Z188+E268</f>
        <v>0</v>
      </c>
      <c r="F188" s="26">
        <f t="shared" ref="F188:F196" si="191">M188+T188+AA188+F268</f>
        <v>0</v>
      </c>
      <c r="G188" s="26">
        <f t="shared" ref="G188:G196" si="192">N188+U188+AB188+G268</f>
        <v>0</v>
      </c>
      <c r="H188" s="2">
        <v>2111</v>
      </c>
      <c r="I188" s="22" t="s">
        <v>66</v>
      </c>
      <c r="J188" s="3">
        <f>K188+L188+M188+N188</f>
        <v>0</v>
      </c>
      <c r="K188" s="4"/>
      <c r="L188" s="4"/>
      <c r="M188" s="4"/>
      <c r="N188" s="4"/>
      <c r="O188" s="2">
        <v>2111</v>
      </c>
      <c r="P188" s="22" t="s">
        <v>66</v>
      </c>
      <c r="Q188" s="3">
        <f>R188+S188+T188+U188</f>
        <v>0</v>
      </c>
      <c r="R188" s="4"/>
      <c r="S188" s="4"/>
      <c r="T188" s="4"/>
      <c r="U188" s="4"/>
      <c r="V188" s="2">
        <v>2111</v>
      </c>
      <c r="W188" s="22" t="s">
        <v>66</v>
      </c>
      <c r="X188" s="3">
        <f>Y188+Z188+AA188+AB188</f>
        <v>0</v>
      </c>
      <c r="Y188" s="4"/>
      <c r="Z188" s="4"/>
      <c r="AA188" s="4"/>
      <c r="AB188" s="4"/>
    </row>
    <row r="189" spans="1:28" ht="15" customHeight="1" x14ac:dyDescent="0.2">
      <c r="A189" s="2">
        <v>212</v>
      </c>
      <c r="B189" s="2" t="s">
        <v>90</v>
      </c>
      <c r="C189" s="26">
        <f t="shared" si="189"/>
        <v>0</v>
      </c>
      <c r="D189" s="26">
        <f t="shared" si="184"/>
        <v>0</v>
      </c>
      <c r="E189" s="26">
        <f t="shared" si="190"/>
        <v>0</v>
      </c>
      <c r="F189" s="26">
        <f t="shared" si="191"/>
        <v>0</v>
      </c>
      <c r="G189" s="26">
        <f t="shared" si="192"/>
        <v>0</v>
      </c>
      <c r="H189" s="2">
        <v>212</v>
      </c>
      <c r="I189" s="2" t="s">
        <v>90</v>
      </c>
      <c r="J189" s="26">
        <f>K189+L189+M189+N189</f>
        <v>0</v>
      </c>
      <c r="K189" s="3">
        <f t="shared" ref="K189:N189" si="193">K190</f>
        <v>0</v>
      </c>
      <c r="L189" s="3">
        <f t="shared" si="193"/>
        <v>0</v>
      </c>
      <c r="M189" s="3">
        <f t="shared" si="193"/>
        <v>0</v>
      </c>
      <c r="N189" s="3">
        <f t="shared" si="193"/>
        <v>0</v>
      </c>
      <c r="O189" s="2">
        <v>212</v>
      </c>
      <c r="P189" s="2" t="s">
        <v>90</v>
      </c>
      <c r="Q189" s="26">
        <f>R189+S189+T189+U189</f>
        <v>0</v>
      </c>
      <c r="R189" s="3">
        <f t="shared" ref="R189:U189" si="194">R190</f>
        <v>0</v>
      </c>
      <c r="S189" s="3">
        <f t="shared" si="194"/>
        <v>0</v>
      </c>
      <c r="T189" s="3">
        <f t="shared" si="194"/>
        <v>0</v>
      </c>
      <c r="U189" s="3">
        <f t="shared" si="194"/>
        <v>0</v>
      </c>
      <c r="V189" s="2">
        <v>212</v>
      </c>
      <c r="W189" s="2" t="s">
        <v>90</v>
      </c>
      <c r="X189" s="26">
        <f>Y189+Z189+AA189+AB189</f>
        <v>0</v>
      </c>
      <c r="Y189" s="3">
        <f t="shared" ref="Y189:AB189" si="195">Y190</f>
        <v>0</v>
      </c>
      <c r="Z189" s="3">
        <f t="shared" si="195"/>
        <v>0</v>
      </c>
      <c r="AA189" s="3">
        <f t="shared" si="195"/>
        <v>0</v>
      </c>
      <c r="AB189" s="3">
        <f t="shared" si="195"/>
        <v>0</v>
      </c>
    </row>
    <row r="190" spans="1:28" ht="15" customHeight="1" x14ac:dyDescent="0.2">
      <c r="A190" s="2">
        <v>2121</v>
      </c>
      <c r="B190" s="2" t="s">
        <v>91</v>
      </c>
      <c r="C190" s="26">
        <f t="shared" si="189"/>
        <v>0</v>
      </c>
      <c r="D190" s="26">
        <f t="shared" si="184"/>
        <v>0</v>
      </c>
      <c r="E190" s="26">
        <f t="shared" si="190"/>
        <v>0</v>
      </c>
      <c r="F190" s="26">
        <f t="shared" si="191"/>
        <v>0</v>
      </c>
      <c r="G190" s="26">
        <f t="shared" si="192"/>
        <v>0</v>
      </c>
      <c r="H190" s="2">
        <v>2121</v>
      </c>
      <c r="I190" s="2" t="s">
        <v>91</v>
      </c>
      <c r="J190" s="3">
        <f t="shared" ref="J190" si="196">K190+L190+M190+N190</f>
        <v>0</v>
      </c>
      <c r="K190" s="4"/>
      <c r="L190" s="4"/>
      <c r="M190" s="4"/>
      <c r="N190" s="4"/>
      <c r="O190" s="2">
        <v>2121</v>
      </c>
      <c r="P190" s="2" t="s">
        <v>91</v>
      </c>
      <c r="Q190" s="3">
        <f t="shared" ref="Q190" si="197">R190+S190+T190+U190</f>
        <v>0</v>
      </c>
      <c r="R190" s="4"/>
      <c r="S190" s="4"/>
      <c r="T190" s="4"/>
      <c r="U190" s="4"/>
      <c r="V190" s="2">
        <v>2121</v>
      </c>
      <c r="W190" s="2" t="s">
        <v>91</v>
      </c>
      <c r="X190" s="3">
        <f t="shared" ref="X190" si="198">Y190+Z190+AA190+AB190</f>
        <v>0</v>
      </c>
      <c r="Y190" s="4"/>
      <c r="Z190" s="4"/>
      <c r="AA190" s="4"/>
      <c r="AB190" s="4"/>
    </row>
    <row r="191" spans="1:28" ht="15" customHeight="1" x14ac:dyDescent="0.2">
      <c r="A191" s="2">
        <v>221</v>
      </c>
      <c r="B191" s="2" t="s">
        <v>67</v>
      </c>
      <c r="C191" s="26">
        <f t="shared" si="189"/>
        <v>1147</v>
      </c>
      <c r="D191" s="26">
        <f t="shared" si="184"/>
        <v>225</v>
      </c>
      <c r="E191" s="26">
        <f t="shared" si="190"/>
        <v>225</v>
      </c>
      <c r="F191" s="26">
        <f t="shared" si="191"/>
        <v>225</v>
      </c>
      <c r="G191" s="26">
        <f t="shared" si="192"/>
        <v>472</v>
      </c>
      <c r="H191" s="2">
        <v>221</v>
      </c>
      <c r="I191" s="2" t="s">
        <v>67</v>
      </c>
      <c r="J191" s="26">
        <f>K191+L191+M191+N191</f>
        <v>624</v>
      </c>
      <c r="K191" s="3">
        <f>K192+K193+K197+K199+K202+K207</f>
        <v>135</v>
      </c>
      <c r="L191" s="3">
        <f t="shared" ref="L191:N191" si="199">L192+L193+L197+L199+L202+L207</f>
        <v>135</v>
      </c>
      <c r="M191" s="3">
        <f t="shared" si="199"/>
        <v>135</v>
      </c>
      <c r="N191" s="3">
        <f t="shared" si="199"/>
        <v>219</v>
      </c>
      <c r="O191" s="2">
        <v>221</v>
      </c>
      <c r="P191" s="2" t="s">
        <v>67</v>
      </c>
      <c r="Q191" s="26">
        <f>R191+S191+T191+U191</f>
        <v>363</v>
      </c>
      <c r="R191" s="3">
        <f t="shared" ref="R191:U191" si="200">R192+R193+R199+R202+R207</f>
        <v>50</v>
      </c>
      <c r="S191" s="3">
        <f t="shared" si="200"/>
        <v>50</v>
      </c>
      <c r="T191" s="3">
        <f t="shared" si="200"/>
        <v>50</v>
      </c>
      <c r="U191" s="3">
        <f t="shared" si="200"/>
        <v>213</v>
      </c>
      <c r="V191" s="2">
        <v>221</v>
      </c>
      <c r="W191" s="2" t="s">
        <v>67</v>
      </c>
      <c r="X191" s="26">
        <f>Y191+Z191+AA191+AB191</f>
        <v>160</v>
      </c>
      <c r="Y191" s="3">
        <f t="shared" ref="Y191:AB191" si="201">Y192+Y193+Y199+Y202+Y207</f>
        <v>40</v>
      </c>
      <c r="Z191" s="3">
        <f t="shared" si="201"/>
        <v>40</v>
      </c>
      <c r="AA191" s="3">
        <f t="shared" si="201"/>
        <v>40</v>
      </c>
      <c r="AB191" s="3">
        <f t="shared" si="201"/>
        <v>40</v>
      </c>
    </row>
    <row r="192" spans="1:28" ht="15" customHeight="1" x14ac:dyDescent="0.2">
      <c r="A192" s="2">
        <v>2211</v>
      </c>
      <c r="B192" s="2" t="s">
        <v>92</v>
      </c>
      <c r="C192" s="26">
        <f t="shared" si="189"/>
        <v>360</v>
      </c>
      <c r="D192" s="26">
        <f t="shared" si="184"/>
        <v>90</v>
      </c>
      <c r="E192" s="26">
        <f t="shared" si="190"/>
        <v>90</v>
      </c>
      <c r="F192" s="26">
        <f t="shared" si="191"/>
        <v>90</v>
      </c>
      <c r="G192" s="26">
        <f t="shared" si="192"/>
        <v>90</v>
      </c>
      <c r="H192" s="2">
        <v>2211</v>
      </c>
      <c r="I192" s="2" t="s">
        <v>92</v>
      </c>
      <c r="J192" s="3">
        <f t="shared" ref="J192:J193" si="202">K192+L192+M192+N192</f>
        <v>0</v>
      </c>
      <c r="K192" s="4"/>
      <c r="L192" s="4"/>
      <c r="M192" s="4"/>
      <c r="N192" s="4"/>
      <c r="O192" s="2">
        <v>2211</v>
      </c>
      <c r="P192" s="2" t="s">
        <v>92</v>
      </c>
      <c r="Q192" s="3">
        <f t="shared" ref="Q192:Q193" si="203">R192+S192+T192+U192</f>
        <v>200</v>
      </c>
      <c r="R192" s="4">
        <v>50</v>
      </c>
      <c r="S192" s="4">
        <v>50</v>
      </c>
      <c r="T192" s="4">
        <v>50</v>
      </c>
      <c r="U192" s="4">
        <v>50</v>
      </c>
      <c r="V192" s="2">
        <v>2211</v>
      </c>
      <c r="W192" s="2" t="s">
        <v>92</v>
      </c>
      <c r="X192" s="3">
        <f t="shared" ref="X192:X193" si="204">Y192+Z192+AA192+AB192</f>
        <v>160</v>
      </c>
      <c r="Y192" s="4">
        <v>40</v>
      </c>
      <c r="Z192" s="4">
        <v>40</v>
      </c>
      <c r="AA192" s="4">
        <v>40</v>
      </c>
      <c r="AB192" s="4">
        <v>40</v>
      </c>
    </row>
    <row r="193" spans="1:28" ht="15" customHeight="1" x14ac:dyDescent="0.2">
      <c r="A193" s="2">
        <v>2212</v>
      </c>
      <c r="B193" s="2" t="s">
        <v>55</v>
      </c>
      <c r="C193" s="26">
        <f t="shared" si="189"/>
        <v>0</v>
      </c>
      <c r="D193" s="26">
        <f t="shared" si="184"/>
        <v>0</v>
      </c>
      <c r="E193" s="26">
        <f t="shared" si="190"/>
        <v>0</v>
      </c>
      <c r="F193" s="26">
        <f t="shared" si="191"/>
        <v>0</v>
      </c>
      <c r="G193" s="26">
        <f t="shared" si="192"/>
        <v>0</v>
      </c>
      <c r="H193" s="2">
        <v>2212</v>
      </c>
      <c r="I193" s="2" t="s">
        <v>55</v>
      </c>
      <c r="J193" s="3">
        <f t="shared" si="202"/>
        <v>0</v>
      </c>
      <c r="K193" s="3">
        <f>K194+K195+K196</f>
        <v>0</v>
      </c>
      <c r="L193" s="3">
        <f t="shared" ref="L193:N193" si="205">L194+L195+L196</f>
        <v>0</v>
      </c>
      <c r="M193" s="3">
        <f t="shared" si="205"/>
        <v>0</v>
      </c>
      <c r="N193" s="3">
        <f t="shared" si="205"/>
        <v>0</v>
      </c>
      <c r="O193" s="2">
        <v>2212</v>
      </c>
      <c r="P193" s="2" t="s">
        <v>55</v>
      </c>
      <c r="Q193" s="3">
        <f t="shared" si="203"/>
        <v>0</v>
      </c>
      <c r="R193" s="3">
        <f>R194+R195+R196</f>
        <v>0</v>
      </c>
      <c r="S193" s="3">
        <f t="shared" ref="S193:U193" si="206">S194+S195+S196</f>
        <v>0</v>
      </c>
      <c r="T193" s="3">
        <f t="shared" si="206"/>
        <v>0</v>
      </c>
      <c r="U193" s="3">
        <f t="shared" si="206"/>
        <v>0</v>
      </c>
      <c r="V193" s="2">
        <v>2212</v>
      </c>
      <c r="W193" s="2" t="s">
        <v>55</v>
      </c>
      <c r="X193" s="3">
        <f t="shared" si="204"/>
        <v>0</v>
      </c>
      <c r="Y193" s="3">
        <f>Y194+Y195+Y196</f>
        <v>0</v>
      </c>
      <c r="Z193" s="3">
        <f t="shared" ref="Z193:AB193" si="207">Z194+Z195+Z196</f>
        <v>0</v>
      </c>
      <c r="AA193" s="3">
        <f t="shared" si="207"/>
        <v>0</v>
      </c>
      <c r="AB193" s="3">
        <f t="shared" si="207"/>
        <v>0</v>
      </c>
    </row>
    <row r="194" spans="1:28" ht="15" customHeight="1" x14ac:dyDescent="0.2">
      <c r="A194" s="5">
        <v>22122100</v>
      </c>
      <c r="B194" s="13" t="s">
        <v>39</v>
      </c>
      <c r="C194" s="26">
        <f t="shared" si="189"/>
        <v>0</v>
      </c>
      <c r="D194" s="26">
        <f t="shared" si="184"/>
        <v>0</v>
      </c>
      <c r="E194" s="26">
        <f t="shared" si="190"/>
        <v>0</v>
      </c>
      <c r="F194" s="26">
        <f t="shared" si="191"/>
        <v>0</v>
      </c>
      <c r="G194" s="26">
        <f t="shared" si="192"/>
        <v>0</v>
      </c>
      <c r="H194" s="5">
        <v>22122100</v>
      </c>
      <c r="I194" s="13" t="s">
        <v>39</v>
      </c>
      <c r="J194" s="4">
        <f>K194+L194+M194+N194</f>
        <v>0</v>
      </c>
      <c r="K194" s="4"/>
      <c r="L194" s="4"/>
      <c r="M194" s="4"/>
      <c r="N194" s="4"/>
      <c r="O194" s="5">
        <v>22122100</v>
      </c>
      <c r="P194" s="13" t="s">
        <v>39</v>
      </c>
      <c r="Q194" s="4">
        <f>R194+S194+T194+U194</f>
        <v>0</v>
      </c>
      <c r="R194" s="4"/>
      <c r="S194" s="4"/>
      <c r="T194" s="4"/>
      <c r="U194" s="4"/>
      <c r="V194" s="5">
        <v>22122100</v>
      </c>
      <c r="W194" s="13" t="s">
        <v>39</v>
      </c>
      <c r="X194" s="4">
        <f>Y194+Z194+AA194+AB194</f>
        <v>0</v>
      </c>
      <c r="Y194" s="4"/>
      <c r="Z194" s="4"/>
      <c r="AA194" s="4"/>
      <c r="AB194" s="4"/>
    </row>
    <row r="195" spans="1:28" ht="15" customHeight="1" x14ac:dyDescent="0.2">
      <c r="A195" s="5">
        <v>22122200</v>
      </c>
      <c r="B195" s="13" t="s">
        <v>40</v>
      </c>
      <c r="C195" s="26">
        <f t="shared" si="189"/>
        <v>0</v>
      </c>
      <c r="D195" s="26">
        <f t="shared" si="184"/>
        <v>0</v>
      </c>
      <c r="E195" s="26">
        <f t="shared" si="190"/>
        <v>0</v>
      </c>
      <c r="F195" s="26">
        <f t="shared" si="191"/>
        <v>0</v>
      </c>
      <c r="G195" s="26">
        <f t="shared" si="192"/>
        <v>0</v>
      </c>
      <c r="H195" s="5">
        <v>22122200</v>
      </c>
      <c r="I195" s="13" t="s">
        <v>40</v>
      </c>
      <c r="J195" s="4">
        <f>K195+L195+M195+N195</f>
        <v>0</v>
      </c>
      <c r="K195" s="4"/>
      <c r="L195" s="4"/>
      <c r="M195" s="4"/>
      <c r="N195" s="4"/>
      <c r="O195" s="5">
        <v>22122200</v>
      </c>
      <c r="P195" s="13" t="s">
        <v>40</v>
      </c>
      <c r="Q195" s="4">
        <f>R195+S195+T195+U195</f>
        <v>0</v>
      </c>
      <c r="R195" s="4"/>
      <c r="S195" s="4"/>
      <c r="T195" s="4"/>
      <c r="U195" s="4"/>
      <c r="V195" s="5">
        <v>22122200</v>
      </c>
      <c r="W195" s="13" t="s">
        <v>40</v>
      </c>
      <c r="X195" s="4">
        <f>Y195+Z195+AA195+AB195</f>
        <v>0</v>
      </c>
      <c r="Y195" s="4"/>
      <c r="Z195" s="4"/>
      <c r="AA195" s="4"/>
      <c r="AB195" s="4"/>
    </row>
    <row r="196" spans="1:28" ht="15" customHeight="1" x14ac:dyDescent="0.2">
      <c r="A196" s="5">
        <v>22122900</v>
      </c>
      <c r="B196" s="13" t="s">
        <v>56</v>
      </c>
      <c r="C196" s="26">
        <f t="shared" si="189"/>
        <v>0</v>
      </c>
      <c r="D196" s="26">
        <f t="shared" si="184"/>
        <v>0</v>
      </c>
      <c r="E196" s="26">
        <f t="shared" si="190"/>
        <v>0</v>
      </c>
      <c r="F196" s="26">
        <f t="shared" si="191"/>
        <v>0</v>
      </c>
      <c r="G196" s="26">
        <f t="shared" si="192"/>
        <v>0</v>
      </c>
      <c r="H196" s="5">
        <v>22122900</v>
      </c>
      <c r="I196" s="13" t="s">
        <v>56</v>
      </c>
      <c r="J196" s="4">
        <f>K196+L196+M196+N196</f>
        <v>0</v>
      </c>
      <c r="K196" s="4"/>
      <c r="L196" s="4"/>
      <c r="M196" s="4"/>
      <c r="N196" s="4"/>
      <c r="O196" s="5">
        <v>22122900</v>
      </c>
      <c r="P196" s="13" t="s">
        <v>56</v>
      </c>
      <c r="Q196" s="4">
        <f>R196+S196+T196+U196</f>
        <v>0</v>
      </c>
      <c r="R196" s="4"/>
      <c r="S196" s="4"/>
      <c r="T196" s="4"/>
      <c r="U196" s="4"/>
      <c r="V196" s="5">
        <v>22122900</v>
      </c>
      <c r="W196" s="13" t="s">
        <v>56</v>
      </c>
      <c r="X196" s="4">
        <f>Y196+Z196+AA196+AB196</f>
        <v>0</v>
      </c>
      <c r="Y196" s="4"/>
      <c r="Z196" s="4"/>
      <c r="AA196" s="4"/>
      <c r="AB196" s="4"/>
    </row>
    <row r="197" spans="1:28" ht="15" customHeight="1" x14ac:dyDescent="0.2">
      <c r="A197" s="2">
        <v>2213</v>
      </c>
      <c r="B197" s="44" t="s">
        <v>113</v>
      </c>
      <c r="C197" s="26">
        <f>D197+E197+F197+G197</f>
        <v>540</v>
      </c>
      <c r="D197" s="26">
        <f>K197+R197+Y197+D279</f>
        <v>135</v>
      </c>
      <c r="E197" s="26">
        <f t="shared" ref="E197" si="208">L197+S197+Z197+E279</f>
        <v>135</v>
      </c>
      <c r="F197" s="26">
        <f t="shared" ref="F197" si="209">M197+T197+AA197+F279</f>
        <v>135</v>
      </c>
      <c r="G197" s="26">
        <f t="shared" ref="G197" si="210">N197+U197+AB197+G279</f>
        <v>135</v>
      </c>
      <c r="H197" s="2">
        <v>2213</v>
      </c>
      <c r="I197" s="44" t="s">
        <v>113</v>
      </c>
      <c r="J197" s="26">
        <f>K197+L197+M197+N197</f>
        <v>540</v>
      </c>
      <c r="K197" s="26">
        <f t="shared" ref="K197:N197" si="211">K198</f>
        <v>135</v>
      </c>
      <c r="L197" s="26">
        <f t="shared" si="211"/>
        <v>135</v>
      </c>
      <c r="M197" s="26">
        <f t="shared" si="211"/>
        <v>135</v>
      </c>
      <c r="N197" s="26">
        <f t="shared" si="211"/>
        <v>135</v>
      </c>
      <c r="O197" s="2">
        <v>2213</v>
      </c>
      <c r="P197" s="44" t="s">
        <v>113</v>
      </c>
      <c r="Q197" s="26">
        <f>R197+S197+T197+U197</f>
        <v>0</v>
      </c>
      <c r="R197" s="26">
        <f t="shared" ref="R197:U197" si="212">R198</f>
        <v>0</v>
      </c>
      <c r="S197" s="26">
        <f t="shared" si="212"/>
        <v>0</v>
      </c>
      <c r="T197" s="26">
        <f t="shared" si="212"/>
        <v>0</v>
      </c>
      <c r="U197" s="26">
        <f t="shared" si="212"/>
        <v>0</v>
      </c>
      <c r="V197" s="2">
        <v>2213</v>
      </c>
      <c r="W197" s="44" t="s">
        <v>113</v>
      </c>
      <c r="X197" s="26">
        <f>Y197+Z197+AA197+AB197</f>
        <v>0</v>
      </c>
      <c r="Y197" s="26">
        <f t="shared" ref="Y197:AB197" si="213">Y198</f>
        <v>0</v>
      </c>
      <c r="Z197" s="26">
        <f t="shared" si="213"/>
        <v>0</v>
      </c>
      <c r="AA197" s="26">
        <f t="shared" si="213"/>
        <v>0</v>
      </c>
      <c r="AB197" s="26">
        <f t="shared" si="213"/>
        <v>0</v>
      </c>
    </row>
    <row r="198" spans="1:28" ht="15" customHeight="1" x14ac:dyDescent="0.2">
      <c r="A198" s="5">
        <v>22131100</v>
      </c>
      <c r="B198" s="45" t="s">
        <v>114</v>
      </c>
      <c r="C198" s="26">
        <f t="shared" ref="C198" si="214">D198+E198+F198+G198</f>
        <v>540</v>
      </c>
      <c r="D198" s="26">
        <f>K198+R198+Y198+D280</f>
        <v>135</v>
      </c>
      <c r="E198" s="26">
        <f>L198+S198+Z198+E280</f>
        <v>135</v>
      </c>
      <c r="F198" s="26">
        <f>M198+T198+AA198+F280</f>
        <v>135</v>
      </c>
      <c r="G198" s="26">
        <f>N198+U198+AB198+G280</f>
        <v>135</v>
      </c>
      <c r="H198" s="5">
        <v>22131100</v>
      </c>
      <c r="I198" s="45" t="s">
        <v>114</v>
      </c>
      <c r="J198" s="3">
        <f>K198+L198+M198+N198</f>
        <v>540</v>
      </c>
      <c r="K198" s="4">
        <v>135</v>
      </c>
      <c r="L198" s="4">
        <v>135</v>
      </c>
      <c r="M198" s="4">
        <v>135</v>
      </c>
      <c r="N198" s="4">
        <v>135</v>
      </c>
      <c r="O198" s="5">
        <v>22131100</v>
      </c>
      <c r="P198" s="45" t="s">
        <v>114</v>
      </c>
      <c r="Q198" s="3">
        <f>R198+S198+T198+U198</f>
        <v>0</v>
      </c>
      <c r="R198" s="4"/>
      <c r="S198" s="4"/>
      <c r="T198" s="4"/>
      <c r="U198" s="4"/>
      <c r="V198" s="5">
        <v>22131100</v>
      </c>
      <c r="W198" s="45" t="s">
        <v>114</v>
      </c>
      <c r="X198" s="3">
        <f>Y198+Z198+AA198+AB198</f>
        <v>0</v>
      </c>
      <c r="Y198" s="4"/>
      <c r="Z198" s="4"/>
      <c r="AA198" s="4"/>
      <c r="AB198" s="4"/>
    </row>
    <row r="199" spans="1:28" ht="15" customHeight="1" x14ac:dyDescent="0.2">
      <c r="A199" s="2">
        <v>2214</v>
      </c>
      <c r="B199" s="2" t="s">
        <v>0</v>
      </c>
      <c r="C199" s="26">
        <f t="shared" si="189"/>
        <v>0</v>
      </c>
      <c r="D199" s="26">
        <f t="shared" ref="D199:D241" si="215">K199+R199+Y199+D279</f>
        <v>0</v>
      </c>
      <c r="E199" s="26">
        <f t="shared" ref="E199:E241" si="216">L199+S199+Z199+E279</f>
        <v>0</v>
      </c>
      <c r="F199" s="26">
        <f t="shared" ref="F199:F241" si="217">M199+T199+AA199+F279</f>
        <v>0</v>
      </c>
      <c r="G199" s="26">
        <f t="shared" ref="G199:G241" si="218">N199+U199+AB199+G279</f>
        <v>0</v>
      </c>
      <c r="H199" s="2">
        <v>2214</v>
      </c>
      <c r="I199" s="2" t="s">
        <v>0</v>
      </c>
      <c r="J199" s="3">
        <f t="shared" ref="J199" si="219">K199+L199+M199+N199</f>
        <v>0</v>
      </c>
      <c r="K199" s="3">
        <f>K200+K201</f>
        <v>0</v>
      </c>
      <c r="L199" s="3">
        <f t="shared" ref="L199:N199" si="220">L200+L201</f>
        <v>0</v>
      </c>
      <c r="M199" s="3">
        <f t="shared" si="220"/>
        <v>0</v>
      </c>
      <c r="N199" s="3">
        <f t="shared" si="220"/>
        <v>0</v>
      </c>
      <c r="O199" s="2">
        <v>2214</v>
      </c>
      <c r="P199" s="2" t="s">
        <v>0</v>
      </c>
      <c r="Q199" s="3">
        <f t="shared" ref="Q199" si="221">R199+S199+T199+U199</f>
        <v>0</v>
      </c>
      <c r="R199" s="3">
        <f>R200+R201</f>
        <v>0</v>
      </c>
      <c r="S199" s="3">
        <f t="shared" ref="S199:U199" si="222">S200+S201</f>
        <v>0</v>
      </c>
      <c r="T199" s="3">
        <f t="shared" si="222"/>
        <v>0</v>
      </c>
      <c r="U199" s="3">
        <f t="shared" si="222"/>
        <v>0</v>
      </c>
      <c r="V199" s="2">
        <v>2214</v>
      </c>
      <c r="W199" s="2" t="s">
        <v>0</v>
      </c>
      <c r="X199" s="3">
        <f t="shared" ref="X199" si="223">Y199+Z199+AA199+AB199</f>
        <v>0</v>
      </c>
      <c r="Y199" s="3">
        <f>Y200+Y201</f>
        <v>0</v>
      </c>
      <c r="Z199" s="3">
        <f t="shared" ref="Z199:AB199" si="224">Z200+Z201</f>
        <v>0</v>
      </c>
      <c r="AA199" s="3">
        <f t="shared" si="224"/>
        <v>0</v>
      </c>
      <c r="AB199" s="3">
        <f t="shared" si="224"/>
        <v>0</v>
      </c>
    </row>
    <row r="200" spans="1:28" ht="15" customHeight="1" x14ac:dyDescent="0.2">
      <c r="A200" s="5">
        <v>22141100</v>
      </c>
      <c r="B200" s="5" t="s">
        <v>57</v>
      </c>
      <c r="C200" s="26">
        <f t="shared" si="189"/>
        <v>0</v>
      </c>
      <c r="D200" s="26">
        <f t="shared" si="215"/>
        <v>0</v>
      </c>
      <c r="E200" s="26">
        <f t="shared" si="216"/>
        <v>0</v>
      </c>
      <c r="F200" s="26">
        <f t="shared" si="217"/>
        <v>0</v>
      </c>
      <c r="G200" s="26">
        <f t="shared" si="218"/>
        <v>0</v>
      </c>
      <c r="H200" s="5">
        <v>22141100</v>
      </c>
      <c r="I200" s="5" t="s">
        <v>57</v>
      </c>
      <c r="J200" s="4">
        <f>K200+L200+M200+N200</f>
        <v>0</v>
      </c>
      <c r="K200" s="4"/>
      <c r="L200" s="4"/>
      <c r="M200" s="4"/>
      <c r="N200" s="4"/>
      <c r="O200" s="5">
        <v>22141100</v>
      </c>
      <c r="P200" s="5" t="s">
        <v>57</v>
      </c>
      <c r="Q200" s="4">
        <f>R200+S200+T200+U200</f>
        <v>0</v>
      </c>
      <c r="R200" s="4"/>
      <c r="S200" s="4"/>
      <c r="T200" s="4"/>
      <c r="U200" s="4"/>
      <c r="V200" s="5">
        <v>22141100</v>
      </c>
      <c r="W200" s="5" t="s">
        <v>57</v>
      </c>
      <c r="X200" s="4">
        <f>Y200+Z200+AA200+AB200</f>
        <v>0</v>
      </c>
      <c r="Y200" s="4"/>
      <c r="Z200" s="4"/>
      <c r="AA200" s="4"/>
      <c r="AB200" s="4"/>
    </row>
    <row r="201" spans="1:28" ht="15" customHeight="1" x14ac:dyDescent="0.2">
      <c r="A201" s="5">
        <v>22141200</v>
      </c>
      <c r="B201" s="5" t="s">
        <v>1</v>
      </c>
      <c r="C201" s="26">
        <f t="shared" si="189"/>
        <v>0</v>
      </c>
      <c r="D201" s="26">
        <f t="shared" si="215"/>
        <v>0</v>
      </c>
      <c r="E201" s="26">
        <f t="shared" si="216"/>
        <v>0</v>
      </c>
      <c r="F201" s="26">
        <f t="shared" si="217"/>
        <v>0</v>
      </c>
      <c r="G201" s="26">
        <f t="shared" si="218"/>
        <v>0</v>
      </c>
      <c r="H201" s="5">
        <v>22141200</v>
      </c>
      <c r="I201" s="5" t="s">
        <v>1</v>
      </c>
      <c r="J201" s="4">
        <f>K201+L201+M201+N201</f>
        <v>0</v>
      </c>
      <c r="K201" s="4"/>
      <c r="L201" s="4"/>
      <c r="M201" s="4"/>
      <c r="N201" s="4"/>
      <c r="O201" s="5">
        <v>22141200</v>
      </c>
      <c r="P201" s="5" t="s">
        <v>1</v>
      </c>
      <c r="Q201" s="4">
        <f>R201+S201+T201+U201</f>
        <v>0</v>
      </c>
      <c r="R201" s="4"/>
      <c r="S201" s="4"/>
      <c r="T201" s="4"/>
      <c r="U201" s="4"/>
      <c r="V201" s="5">
        <v>22141200</v>
      </c>
      <c r="W201" s="5" t="s">
        <v>1</v>
      </c>
      <c r="X201" s="4">
        <f>Y201+Z201+AA201+AB201</f>
        <v>0</v>
      </c>
      <c r="Y201" s="4"/>
      <c r="Z201" s="4"/>
      <c r="AA201" s="4"/>
      <c r="AB201" s="4"/>
    </row>
    <row r="202" spans="1:28" ht="15" customHeight="1" x14ac:dyDescent="0.2">
      <c r="A202" s="2">
        <v>2215</v>
      </c>
      <c r="B202" s="2" t="s">
        <v>41</v>
      </c>
      <c r="C202" s="26">
        <f t="shared" si="189"/>
        <v>247</v>
      </c>
      <c r="D202" s="26">
        <f t="shared" si="215"/>
        <v>0</v>
      </c>
      <c r="E202" s="26">
        <f t="shared" si="216"/>
        <v>0</v>
      </c>
      <c r="F202" s="26">
        <f t="shared" si="217"/>
        <v>0</v>
      </c>
      <c r="G202" s="26">
        <f t="shared" si="218"/>
        <v>247</v>
      </c>
      <c r="H202" s="2">
        <v>2215</v>
      </c>
      <c r="I202" s="2" t="s">
        <v>41</v>
      </c>
      <c r="J202" s="3">
        <f t="shared" ref="J202:J208" si="225">K202+L202+M202+N202</f>
        <v>84</v>
      </c>
      <c r="K202" s="3">
        <f>K203+K204+K205+K206</f>
        <v>0</v>
      </c>
      <c r="L202" s="3">
        <f t="shared" ref="L202:N202" si="226">L203+L204+L205+L206</f>
        <v>0</v>
      </c>
      <c r="M202" s="3">
        <f t="shared" si="226"/>
        <v>0</v>
      </c>
      <c r="N202" s="3">
        <f t="shared" si="226"/>
        <v>84</v>
      </c>
      <c r="O202" s="2">
        <v>2215</v>
      </c>
      <c r="P202" s="2" t="s">
        <v>41</v>
      </c>
      <c r="Q202" s="3">
        <f t="shared" ref="Q202:Q208" si="227">R202+S202+T202+U202</f>
        <v>163</v>
      </c>
      <c r="R202" s="3">
        <f>R203+R204+R205+R206</f>
        <v>0</v>
      </c>
      <c r="S202" s="3">
        <f t="shared" ref="S202:U202" si="228">S203+S204+S205+S206</f>
        <v>0</v>
      </c>
      <c r="T202" s="3">
        <f t="shared" si="228"/>
        <v>0</v>
      </c>
      <c r="U202" s="3">
        <f t="shared" si="228"/>
        <v>163</v>
      </c>
      <c r="V202" s="2">
        <v>2215</v>
      </c>
      <c r="W202" s="2" t="s">
        <v>41</v>
      </c>
      <c r="X202" s="3">
        <f t="shared" ref="X202:X208" si="229">Y202+Z202+AA202+AB202</f>
        <v>0</v>
      </c>
      <c r="Y202" s="3">
        <f>Y203+Y204+Y205+Y206</f>
        <v>0</v>
      </c>
      <c r="Z202" s="3">
        <f t="shared" ref="Z202:AB202" si="230">Z203+Z204+Z205+Z206</f>
        <v>0</v>
      </c>
      <c r="AA202" s="3">
        <f t="shared" si="230"/>
        <v>0</v>
      </c>
      <c r="AB202" s="3">
        <f t="shared" si="230"/>
        <v>0</v>
      </c>
    </row>
    <row r="203" spans="1:28" ht="15" customHeight="1" x14ac:dyDescent="0.2">
      <c r="A203" s="5">
        <v>22151400</v>
      </c>
      <c r="B203" s="5" t="s">
        <v>42</v>
      </c>
      <c r="C203" s="26">
        <f t="shared" si="189"/>
        <v>0</v>
      </c>
      <c r="D203" s="26">
        <f t="shared" si="215"/>
        <v>0</v>
      </c>
      <c r="E203" s="26">
        <f t="shared" si="216"/>
        <v>0</v>
      </c>
      <c r="F203" s="26">
        <f t="shared" si="217"/>
        <v>0</v>
      </c>
      <c r="G203" s="26">
        <f t="shared" si="218"/>
        <v>0</v>
      </c>
      <c r="H203" s="5">
        <v>22151400</v>
      </c>
      <c r="I203" s="5" t="s">
        <v>42</v>
      </c>
      <c r="J203" s="4">
        <f t="shared" si="225"/>
        <v>0</v>
      </c>
      <c r="K203" s="4"/>
      <c r="L203" s="4"/>
      <c r="M203" s="4"/>
      <c r="N203" s="4"/>
      <c r="O203" s="5">
        <v>22151400</v>
      </c>
      <c r="P203" s="5" t="s">
        <v>42</v>
      </c>
      <c r="Q203" s="4">
        <f t="shared" si="227"/>
        <v>0</v>
      </c>
      <c r="R203" s="4"/>
      <c r="S203" s="4"/>
      <c r="T203" s="4"/>
      <c r="U203" s="4"/>
      <c r="V203" s="5">
        <v>22151400</v>
      </c>
      <c r="W203" s="5" t="s">
        <v>42</v>
      </c>
      <c r="X203" s="4">
        <f t="shared" si="229"/>
        <v>0</v>
      </c>
      <c r="Y203" s="4"/>
      <c r="Z203" s="4"/>
      <c r="AA203" s="4"/>
      <c r="AB203" s="4"/>
    </row>
    <row r="204" spans="1:28" ht="15" customHeight="1" x14ac:dyDescent="0.2">
      <c r="A204" s="5">
        <v>22152100</v>
      </c>
      <c r="B204" s="5" t="s">
        <v>112</v>
      </c>
      <c r="C204" s="26">
        <f t="shared" si="189"/>
        <v>147</v>
      </c>
      <c r="D204" s="26">
        <f t="shared" si="215"/>
        <v>0</v>
      </c>
      <c r="E204" s="26">
        <f t="shared" si="216"/>
        <v>0</v>
      </c>
      <c r="F204" s="26">
        <f t="shared" si="217"/>
        <v>0</v>
      </c>
      <c r="G204" s="26">
        <f t="shared" si="218"/>
        <v>147</v>
      </c>
      <c r="H204" s="5">
        <v>22152100</v>
      </c>
      <c r="I204" s="5" t="s">
        <v>112</v>
      </c>
      <c r="J204" s="4">
        <f t="shared" si="225"/>
        <v>60</v>
      </c>
      <c r="K204" s="4"/>
      <c r="L204" s="4"/>
      <c r="M204" s="4"/>
      <c r="N204" s="4">
        <v>60</v>
      </c>
      <c r="O204" s="5">
        <v>22152100</v>
      </c>
      <c r="P204" s="5" t="s">
        <v>112</v>
      </c>
      <c r="Q204" s="4">
        <f t="shared" si="227"/>
        <v>87</v>
      </c>
      <c r="R204" s="4"/>
      <c r="S204" s="4"/>
      <c r="T204" s="4"/>
      <c r="U204" s="4">
        <v>87</v>
      </c>
      <c r="V204" s="5">
        <v>22152100</v>
      </c>
      <c r="W204" s="5" t="s">
        <v>112</v>
      </c>
      <c r="X204" s="4">
        <f t="shared" si="229"/>
        <v>0</v>
      </c>
      <c r="Y204" s="4"/>
      <c r="Z204" s="4"/>
      <c r="AA204" s="4"/>
      <c r="AB204" s="4"/>
    </row>
    <row r="205" spans="1:28" ht="15" customHeight="1" x14ac:dyDescent="0.2">
      <c r="A205" s="5">
        <v>22153100</v>
      </c>
      <c r="B205" s="5" t="s">
        <v>93</v>
      </c>
      <c r="C205" s="26">
        <f t="shared" si="189"/>
        <v>0</v>
      </c>
      <c r="D205" s="26">
        <f t="shared" si="215"/>
        <v>0</v>
      </c>
      <c r="E205" s="26">
        <f t="shared" si="216"/>
        <v>0</v>
      </c>
      <c r="F205" s="26">
        <f t="shared" si="217"/>
        <v>0</v>
      </c>
      <c r="G205" s="26">
        <f t="shared" si="218"/>
        <v>0</v>
      </c>
      <c r="H205" s="5">
        <v>22153100</v>
      </c>
      <c r="I205" s="5" t="s">
        <v>93</v>
      </c>
      <c r="J205" s="4">
        <f t="shared" si="225"/>
        <v>0</v>
      </c>
      <c r="K205" s="4"/>
      <c r="L205" s="4"/>
      <c r="M205" s="4"/>
      <c r="N205" s="4"/>
      <c r="O205" s="5">
        <v>22153100</v>
      </c>
      <c r="P205" s="5" t="s">
        <v>93</v>
      </c>
      <c r="Q205" s="4">
        <f t="shared" si="227"/>
        <v>0</v>
      </c>
      <c r="R205" s="4"/>
      <c r="S205" s="4"/>
      <c r="T205" s="4"/>
      <c r="U205" s="4"/>
      <c r="V205" s="5">
        <v>22153100</v>
      </c>
      <c r="W205" s="5" t="s">
        <v>93</v>
      </c>
      <c r="X205" s="4">
        <f t="shared" si="229"/>
        <v>0</v>
      </c>
      <c r="Y205" s="4"/>
      <c r="Z205" s="4"/>
      <c r="AA205" s="4"/>
      <c r="AB205" s="4"/>
    </row>
    <row r="206" spans="1:28" ht="25.5" x14ac:dyDescent="0.2">
      <c r="A206" s="5">
        <v>22154900</v>
      </c>
      <c r="B206" s="5" t="s">
        <v>94</v>
      </c>
      <c r="C206" s="26">
        <f t="shared" si="189"/>
        <v>100</v>
      </c>
      <c r="D206" s="26">
        <f t="shared" si="215"/>
        <v>0</v>
      </c>
      <c r="E206" s="26">
        <f t="shared" si="216"/>
        <v>0</v>
      </c>
      <c r="F206" s="26">
        <f t="shared" si="217"/>
        <v>0</v>
      </c>
      <c r="G206" s="26">
        <f t="shared" si="218"/>
        <v>100</v>
      </c>
      <c r="H206" s="5">
        <v>22154900</v>
      </c>
      <c r="I206" s="5" t="s">
        <v>94</v>
      </c>
      <c r="J206" s="4">
        <f t="shared" si="225"/>
        <v>24</v>
      </c>
      <c r="K206" s="4"/>
      <c r="L206" s="4"/>
      <c r="M206" s="4"/>
      <c r="N206" s="4">
        <v>24</v>
      </c>
      <c r="O206" s="5">
        <v>22154900</v>
      </c>
      <c r="P206" s="5" t="s">
        <v>94</v>
      </c>
      <c r="Q206" s="4">
        <f t="shared" si="227"/>
        <v>76</v>
      </c>
      <c r="R206" s="4"/>
      <c r="S206" s="4"/>
      <c r="T206" s="4"/>
      <c r="U206" s="4">
        <v>76</v>
      </c>
      <c r="V206" s="5">
        <v>22154900</v>
      </c>
      <c r="W206" s="5" t="s">
        <v>94</v>
      </c>
      <c r="X206" s="4">
        <f t="shared" si="229"/>
        <v>0</v>
      </c>
      <c r="Y206" s="4"/>
      <c r="Z206" s="4"/>
      <c r="AA206" s="4"/>
      <c r="AB206" s="4"/>
    </row>
    <row r="207" spans="1:28" ht="15" customHeight="1" x14ac:dyDescent="0.2">
      <c r="A207" s="2">
        <v>2218</v>
      </c>
      <c r="B207" s="2" t="s">
        <v>59</v>
      </c>
      <c r="C207" s="26">
        <f t="shared" si="189"/>
        <v>0</v>
      </c>
      <c r="D207" s="26">
        <f t="shared" si="215"/>
        <v>0</v>
      </c>
      <c r="E207" s="26">
        <f t="shared" si="216"/>
        <v>0</v>
      </c>
      <c r="F207" s="26">
        <f t="shared" si="217"/>
        <v>0</v>
      </c>
      <c r="G207" s="26">
        <f t="shared" si="218"/>
        <v>0</v>
      </c>
      <c r="H207" s="2">
        <v>2218</v>
      </c>
      <c r="I207" s="2" t="s">
        <v>59</v>
      </c>
      <c r="J207" s="3">
        <f t="shared" si="225"/>
        <v>0</v>
      </c>
      <c r="K207" s="3">
        <f>K208</f>
        <v>0</v>
      </c>
      <c r="L207" s="3">
        <f t="shared" ref="L207:N207" si="231">L208</f>
        <v>0</v>
      </c>
      <c r="M207" s="3">
        <f t="shared" si="231"/>
        <v>0</v>
      </c>
      <c r="N207" s="3">
        <f t="shared" si="231"/>
        <v>0</v>
      </c>
      <c r="O207" s="2">
        <v>2218</v>
      </c>
      <c r="P207" s="2" t="s">
        <v>59</v>
      </c>
      <c r="Q207" s="3">
        <f t="shared" si="227"/>
        <v>0</v>
      </c>
      <c r="R207" s="3">
        <f>R208</f>
        <v>0</v>
      </c>
      <c r="S207" s="3">
        <f t="shared" ref="S207:U207" si="232">S208</f>
        <v>0</v>
      </c>
      <c r="T207" s="3">
        <f t="shared" si="232"/>
        <v>0</v>
      </c>
      <c r="U207" s="3">
        <f t="shared" si="232"/>
        <v>0</v>
      </c>
      <c r="V207" s="2">
        <v>2218</v>
      </c>
      <c r="W207" s="2" t="s">
        <v>59</v>
      </c>
      <c r="X207" s="3">
        <f t="shared" si="229"/>
        <v>0</v>
      </c>
      <c r="Y207" s="3">
        <f>Y208</f>
        <v>0</v>
      </c>
      <c r="Z207" s="3">
        <f t="shared" ref="Z207:AB207" si="233">Z208</f>
        <v>0</v>
      </c>
      <c r="AA207" s="3">
        <f t="shared" si="233"/>
        <v>0</v>
      </c>
      <c r="AB207" s="3">
        <f t="shared" si="233"/>
        <v>0</v>
      </c>
    </row>
    <row r="208" spans="1:28" ht="15" customHeight="1" x14ac:dyDescent="0.2">
      <c r="A208" s="5">
        <v>22181100</v>
      </c>
      <c r="B208" s="5" t="s">
        <v>59</v>
      </c>
      <c r="C208" s="26">
        <f t="shared" si="189"/>
        <v>0</v>
      </c>
      <c r="D208" s="26">
        <f t="shared" si="215"/>
        <v>0</v>
      </c>
      <c r="E208" s="26">
        <f t="shared" si="216"/>
        <v>0</v>
      </c>
      <c r="F208" s="26">
        <f t="shared" si="217"/>
        <v>0</v>
      </c>
      <c r="G208" s="26">
        <f t="shared" si="218"/>
        <v>0</v>
      </c>
      <c r="H208" s="5">
        <v>22181100</v>
      </c>
      <c r="I208" s="5" t="s">
        <v>59</v>
      </c>
      <c r="J208" s="4">
        <f t="shared" si="225"/>
        <v>0</v>
      </c>
      <c r="K208" s="4"/>
      <c r="L208" s="4"/>
      <c r="M208" s="4"/>
      <c r="N208" s="4"/>
      <c r="O208" s="5">
        <v>22181100</v>
      </c>
      <c r="P208" s="5" t="s">
        <v>59</v>
      </c>
      <c r="Q208" s="4">
        <f t="shared" si="227"/>
        <v>0</v>
      </c>
      <c r="R208" s="4"/>
      <c r="S208" s="4"/>
      <c r="T208" s="4"/>
      <c r="U208" s="4"/>
      <c r="V208" s="5">
        <v>22181100</v>
      </c>
      <c r="W208" s="5" t="s">
        <v>59</v>
      </c>
      <c r="X208" s="4">
        <f t="shared" si="229"/>
        <v>0</v>
      </c>
      <c r="Y208" s="4"/>
      <c r="Z208" s="4"/>
      <c r="AA208" s="4"/>
      <c r="AB208" s="4"/>
    </row>
    <row r="209" spans="1:28" ht="15" customHeight="1" x14ac:dyDescent="0.2">
      <c r="A209" s="2">
        <v>222</v>
      </c>
      <c r="B209" s="2" t="s">
        <v>68</v>
      </c>
      <c r="C209" s="26">
        <f t="shared" si="189"/>
        <v>3121.8</v>
      </c>
      <c r="D209" s="26">
        <f t="shared" si="215"/>
        <v>200</v>
      </c>
      <c r="E209" s="26">
        <f t="shared" si="216"/>
        <v>0</v>
      </c>
      <c r="F209" s="26">
        <f t="shared" si="217"/>
        <v>756.2</v>
      </c>
      <c r="G209" s="26">
        <f t="shared" si="218"/>
        <v>2165.6</v>
      </c>
      <c r="H209" s="2">
        <v>222</v>
      </c>
      <c r="I209" s="2" t="s">
        <v>68</v>
      </c>
      <c r="J209" s="26">
        <f>K209+L209+M209+N209</f>
        <v>792</v>
      </c>
      <c r="K209" s="3">
        <f t="shared" ref="K209:N209" si="234">K210+K213+K216+K217</f>
        <v>40</v>
      </c>
      <c r="L209" s="3">
        <f t="shared" si="234"/>
        <v>0</v>
      </c>
      <c r="M209" s="3">
        <f t="shared" si="234"/>
        <v>0</v>
      </c>
      <c r="N209" s="3">
        <f t="shared" si="234"/>
        <v>752</v>
      </c>
      <c r="O209" s="2">
        <v>222</v>
      </c>
      <c r="P209" s="2" t="s">
        <v>68</v>
      </c>
      <c r="Q209" s="26">
        <f>R209+S209+T209+U209</f>
        <v>1954.8</v>
      </c>
      <c r="R209" s="3">
        <f t="shared" ref="R209:U209" si="235">R210+R213+R216+R217</f>
        <v>160</v>
      </c>
      <c r="S209" s="3">
        <f t="shared" si="235"/>
        <v>0</v>
      </c>
      <c r="T209" s="3">
        <f t="shared" si="235"/>
        <v>381.2</v>
      </c>
      <c r="U209" s="3">
        <f t="shared" si="235"/>
        <v>1413.6</v>
      </c>
      <c r="V209" s="2">
        <v>222</v>
      </c>
      <c r="W209" s="2" t="s">
        <v>68</v>
      </c>
      <c r="X209" s="26">
        <f>Y209+Z209+AA209+AB209</f>
        <v>375</v>
      </c>
      <c r="Y209" s="3">
        <f t="shared" ref="Y209:AB209" si="236">Y210+Y213+Y216+Y217</f>
        <v>0</v>
      </c>
      <c r="Z209" s="3">
        <f t="shared" si="236"/>
        <v>0</v>
      </c>
      <c r="AA209" s="3">
        <f t="shared" si="236"/>
        <v>375</v>
      </c>
      <c r="AB209" s="3">
        <f t="shared" si="236"/>
        <v>0</v>
      </c>
    </row>
    <row r="210" spans="1:28" ht="15" customHeight="1" x14ac:dyDescent="0.2">
      <c r="A210" s="2">
        <v>2221</v>
      </c>
      <c r="B210" s="2" t="s">
        <v>44</v>
      </c>
      <c r="C210" s="26">
        <f t="shared" si="189"/>
        <v>756.2</v>
      </c>
      <c r="D210" s="26">
        <f t="shared" si="215"/>
        <v>0</v>
      </c>
      <c r="E210" s="26">
        <f t="shared" si="216"/>
        <v>0</v>
      </c>
      <c r="F210" s="26">
        <f t="shared" si="217"/>
        <v>756.2</v>
      </c>
      <c r="G210" s="26">
        <f t="shared" si="218"/>
        <v>0</v>
      </c>
      <c r="H210" s="2">
        <v>2221</v>
      </c>
      <c r="I210" s="2" t="s">
        <v>44</v>
      </c>
      <c r="J210" s="3">
        <f t="shared" ref="J210:J219" si="237">K210+L210+M210+N210</f>
        <v>0</v>
      </c>
      <c r="K210" s="3">
        <f>K211+K212</f>
        <v>0</v>
      </c>
      <c r="L210" s="3">
        <f t="shared" ref="L210:N210" si="238">L211+L212</f>
        <v>0</v>
      </c>
      <c r="M210" s="3">
        <f t="shared" si="238"/>
        <v>0</v>
      </c>
      <c r="N210" s="3">
        <f t="shared" si="238"/>
        <v>0</v>
      </c>
      <c r="O210" s="2">
        <v>2221</v>
      </c>
      <c r="P210" s="2" t="s">
        <v>44</v>
      </c>
      <c r="Q210" s="3">
        <f t="shared" ref="Q210:Q219" si="239">R210+S210+T210+U210</f>
        <v>381.2</v>
      </c>
      <c r="R210" s="3">
        <f>R211+R212</f>
        <v>0</v>
      </c>
      <c r="S210" s="3">
        <f t="shared" ref="S210:U210" si="240">S211+S212</f>
        <v>0</v>
      </c>
      <c r="T210" s="3">
        <f t="shared" si="240"/>
        <v>381.2</v>
      </c>
      <c r="U210" s="3">
        <f t="shared" si="240"/>
        <v>0</v>
      </c>
      <c r="V210" s="2">
        <v>2221</v>
      </c>
      <c r="W210" s="2" t="s">
        <v>44</v>
      </c>
      <c r="X210" s="3">
        <f t="shared" ref="X210:X219" si="241">Y210+Z210+AA210+AB210</f>
        <v>375</v>
      </c>
      <c r="Y210" s="3">
        <f>Y211+Y212</f>
        <v>0</v>
      </c>
      <c r="Z210" s="3">
        <f t="shared" ref="Z210:AB210" si="242">Z211+Z212</f>
        <v>0</v>
      </c>
      <c r="AA210" s="3">
        <f t="shared" si="242"/>
        <v>375</v>
      </c>
      <c r="AB210" s="3">
        <f t="shared" si="242"/>
        <v>0</v>
      </c>
    </row>
    <row r="211" spans="1:28" ht="25.5" x14ac:dyDescent="0.2">
      <c r="A211" s="5">
        <v>22211100</v>
      </c>
      <c r="B211" s="13" t="s">
        <v>43</v>
      </c>
      <c r="C211" s="26">
        <f t="shared" si="189"/>
        <v>756.2</v>
      </c>
      <c r="D211" s="26">
        <f t="shared" si="215"/>
        <v>0</v>
      </c>
      <c r="E211" s="26">
        <f t="shared" si="216"/>
        <v>0</v>
      </c>
      <c r="F211" s="26">
        <f t="shared" si="217"/>
        <v>756.2</v>
      </c>
      <c r="G211" s="26">
        <f t="shared" si="218"/>
        <v>0</v>
      </c>
      <c r="H211" s="5">
        <v>22211100</v>
      </c>
      <c r="I211" s="13" t="s">
        <v>43</v>
      </c>
      <c r="J211" s="4">
        <f t="shared" si="237"/>
        <v>0</v>
      </c>
      <c r="K211" s="4"/>
      <c r="L211" s="4"/>
      <c r="M211" s="4"/>
      <c r="N211" s="4"/>
      <c r="O211" s="5">
        <v>22211100</v>
      </c>
      <c r="P211" s="13" t="s">
        <v>43</v>
      </c>
      <c r="Q211" s="4">
        <f t="shared" si="239"/>
        <v>381.2</v>
      </c>
      <c r="R211" s="4"/>
      <c r="S211" s="4"/>
      <c r="T211" s="4">
        <v>381.2</v>
      </c>
      <c r="U211" s="4"/>
      <c r="V211" s="5">
        <v>22211100</v>
      </c>
      <c r="W211" s="13" t="s">
        <v>43</v>
      </c>
      <c r="X211" s="4">
        <f t="shared" si="241"/>
        <v>375</v>
      </c>
      <c r="Y211" s="4"/>
      <c r="Z211" s="4"/>
      <c r="AA211" s="4">
        <v>375</v>
      </c>
      <c r="AB211" s="4"/>
    </row>
    <row r="212" spans="1:28" ht="15" customHeight="1" x14ac:dyDescent="0.2">
      <c r="A212" s="5">
        <v>22211200</v>
      </c>
      <c r="B212" s="13" t="s">
        <v>95</v>
      </c>
      <c r="C212" s="26">
        <f t="shared" si="189"/>
        <v>0</v>
      </c>
      <c r="D212" s="26">
        <f t="shared" si="215"/>
        <v>0</v>
      </c>
      <c r="E212" s="26">
        <f t="shared" si="216"/>
        <v>0</v>
      </c>
      <c r="F212" s="26">
        <f t="shared" si="217"/>
        <v>0</v>
      </c>
      <c r="G212" s="26">
        <f t="shared" si="218"/>
        <v>0</v>
      </c>
      <c r="H212" s="5">
        <v>22211200</v>
      </c>
      <c r="I212" s="13" t="s">
        <v>95</v>
      </c>
      <c r="J212" s="4">
        <f t="shared" si="237"/>
        <v>0</v>
      </c>
      <c r="K212" s="4"/>
      <c r="L212" s="4"/>
      <c r="M212" s="4"/>
      <c r="N212" s="4"/>
      <c r="O212" s="5">
        <v>22211200</v>
      </c>
      <c r="P212" s="13" t="s">
        <v>95</v>
      </c>
      <c r="Q212" s="4">
        <f t="shared" si="239"/>
        <v>0</v>
      </c>
      <c r="R212" s="4"/>
      <c r="S212" s="4"/>
      <c r="T212" s="4"/>
      <c r="U212" s="4"/>
      <c r="V212" s="5">
        <v>22211200</v>
      </c>
      <c r="W212" s="13" t="s">
        <v>95</v>
      </c>
      <c r="X212" s="4">
        <f t="shared" si="241"/>
        <v>0</v>
      </c>
      <c r="Y212" s="4"/>
      <c r="Z212" s="4"/>
      <c r="AA212" s="4"/>
      <c r="AB212" s="4"/>
    </row>
    <row r="213" spans="1:28" ht="25.5" x14ac:dyDescent="0.2">
      <c r="A213" s="2">
        <v>2222</v>
      </c>
      <c r="B213" s="2" t="s">
        <v>45</v>
      </c>
      <c r="C213" s="26">
        <f t="shared" si="189"/>
        <v>45.6</v>
      </c>
      <c r="D213" s="26">
        <f t="shared" si="215"/>
        <v>0</v>
      </c>
      <c r="E213" s="26">
        <f t="shared" si="216"/>
        <v>0</v>
      </c>
      <c r="F213" s="26">
        <f t="shared" si="217"/>
        <v>0</v>
      </c>
      <c r="G213" s="26">
        <f t="shared" si="218"/>
        <v>45.6</v>
      </c>
      <c r="H213" s="2">
        <v>2222</v>
      </c>
      <c r="I213" s="2" t="s">
        <v>45</v>
      </c>
      <c r="J213" s="3">
        <f t="shared" si="237"/>
        <v>0</v>
      </c>
      <c r="K213" s="3">
        <f>K214+K215</f>
        <v>0</v>
      </c>
      <c r="L213" s="3">
        <f>L214+L215</f>
        <v>0</v>
      </c>
      <c r="M213" s="3">
        <f>M214+M215</f>
        <v>0</v>
      </c>
      <c r="N213" s="3">
        <f>N214+N215</f>
        <v>0</v>
      </c>
      <c r="O213" s="2">
        <v>2222</v>
      </c>
      <c r="P213" s="2" t="s">
        <v>45</v>
      </c>
      <c r="Q213" s="3">
        <f t="shared" si="239"/>
        <v>45.6</v>
      </c>
      <c r="R213" s="3">
        <f>R214+R215</f>
        <v>0</v>
      </c>
      <c r="S213" s="3">
        <f>S214+S215</f>
        <v>0</v>
      </c>
      <c r="T213" s="3">
        <f>T214+T215</f>
        <v>0</v>
      </c>
      <c r="U213" s="3">
        <f>U214+U215</f>
        <v>45.6</v>
      </c>
      <c r="V213" s="2">
        <v>2222</v>
      </c>
      <c r="W213" s="2" t="s">
        <v>45</v>
      </c>
      <c r="X213" s="3">
        <f t="shared" si="241"/>
        <v>0</v>
      </c>
      <c r="Y213" s="3">
        <f>Y214+Y215</f>
        <v>0</v>
      </c>
      <c r="Z213" s="3">
        <f>Z214+Z215</f>
        <v>0</v>
      </c>
      <c r="AA213" s="3">
        <f>AA214+AA215</f>
        <v>0</v>
      </c>
      <c r="AB213" s="3">
        <f>AB214+AB215</f>
        <v>0</v>
      </c>
    </row>
    <row r="214" spans="1:28" ht="15" customHeight="1" x14ac:dyDescent="0.2">
      <c r="A214" s="5">
        <v>22221100</v>
      </c>
      <c r="B214" s="5" t="s">
        <v>46</v>
      </c>
      <c r="C214" s="26">
        <f t="shared" si="189"/>
        <v>0</v>
      </c>
      <c r="D214" s="26">
        <f t="shared" si="215"/>
        <v>0</v>
      </c>
      <c r="E214" s="26">
        <f t="shared" si="216"/>
        <v>0</v>
      </c>
      <c r="F214" s="26">
        <f t="shared" si="217"/>
        <v>0</v>
      </c>
      <c r="G214" s="26">
        <f t="shared" si="218"/>
        <v>0</v>
      </c>
      <c r="H214" s="5">
        <v>22221100</v>
      </c>
      <c r="I214" s="5" t="s">
        <v>46</v>
      </c>
      <c r="J214" s="4">
        <f t="shared" si="237"/>
        <v>0</v>
      </c>
      <c r="K214" s="4"/>
      <c r="L214" s="4"/>
      <c r="M214" s="4"/>
      <c r="N214" s="4"/>
      <c r="O214" s="5">
        <v>22221100</v>
      </c>
      <c r="P214" s="5" t="s">
        <v>46</v>
      </c>
      <c r="Q214" s="4">
        <f t="shared" si="239"/>
        <v>0</v>
      </c>
      <c r="R214" s="4"/>
      <c r="S214" s="4"/>
      <c r="T214" s="4"/>
      <c r="U214" s="4"/>
      <c r="V214" s="5">
        <v>22221100</v>
      </c>
      <c r="W214" s="5" t="s">
        <v>46</v>
      </c>
      <c r="X214" s="4">
        <f t="shared" si="241"/>
        <v>0</v>
      </c>
      <c r="Y214" s="4"/>
      <c r="Z214" s="4"/>
      <c r="AA214" s="4"/>
      <c r="AB214" s="4"/>
    </row>
    <row r="215" spans="1:28" ht="25.5" x14ac:dyDescent="0.2">
      <c r="A215" s="5">
        <v>22221200</v>
      </c>
      <c r="B215" s="5" t="s">
        <v>96</v>
      </c>
      <c r="C215" s="26">
        <f t="shared" si="189"/>
        <v>45.6</v>
      </c>
      <c r="D215" s="26">
        <f t="shared" si="215"/>
        <v>0</v>
      </c>
      <c r="E215" s="26">
        <f t="shared" si="216"/>
        <v>0</v>
      </c>
      <c r="F215" s="26">
        <f t="shared" si="217"/>
        <v>0</v>
      </c>
      <c r="G215" s="26">
        <f t="shared" si="218"/>
        <v>45.6</v>
      </c>
      <c r="H215" s="5">
        <v>22221200</v>
      </c>
      <c r="I215" s="5" t="s">
        <v>96</v>
      </c>
      <c r="J215" s="4">
        <f t="shared" si="237"/>
        <v>0</v>
      </c>
      <c r="K215" s="4"/>
      <c r="L215" s="4"/>
      <c r="M215" s="4"/>
      <c r="N215" s="4"/>
      <c r="O215" s="5">
        <v>22221200</v>
      </c>
      <c r="P215" s="5" t="s">
        <v>96</v>
      </c>
      <c r="Q215" s="4">
        <f t="shared" si="239"/>
        <v>45.6</v>
      </c>
      <c r="R215" s="4"/>
      <c r="S215" s="4"/>
      <c r="T215" s="4"/>
      <c r="U215" s="4">
        <v>45.6</v>
      </c>
      <c r="V215" s="5">
        <v>22221200</v>
      </c>
      <c r="W215" s="5" t="s">
        <v>96</v>
      </c>
      <c r="X215" s="4">
        <f t="shared" si="241"/>
        <v>0</v>
      </c>
      <c r="Y215" s="4"/>
      <c r="Z215" s="4"/>
      <c r="AA215" s="4"/>
      <c r="AB215" s="4"/>
    </row>
    <row r="216" spans="1:28" ht="25.5" x14ac:dyDescent="0.2">
      <c r="A216" s="2">
        <v>2223</v>
      </c>
      <c r="B216" s="2" t="s">
        <v>53</v>
      </c>
      <c r="C216" s="26">
        <f t="shared" si="189"/>
        <v>0</v>
      </c>
      <c r="D216" s="26">
        <f t="shared" si="215"/>
        <v>0</v>
      </c>
      <c r="E216" s="26">
        <f t="shared" si="216"/>
        <v>0</v>
      </c>
      <c r="F216" s="26">
        <f t="shared" si="217"/>
        <v>0</v>
      </c>
      <c r="G216" s="26">
        <f t="shared" si="218"/>
        <v>0</v>
      </c>
      <c r="H216" s="2">
        <v>2223</v>
      </c>
      <c r="I216" s="2" t="s">
        <v>53</v>
      </c>
      <c r="J216" s="3">
        <f t="shared" si="237"/>
        <v>0</v>
      </c>
      <c r="K216" s="4"/>
      <c r="L216" s="4"/>
      <c r="M216" s="4"/>
      <c r="N216" s="4"/>
      <c r="O216" s="2">
        <v>2223</v>
      </c>
      <c r="P216" s="2" t="s">
        <v>53</v>
      </c>
      <c r="Q216" s="3">
        <f t="shared" si="239"/>
        <v>0</v>
      </c>
      <c r="R216" s="4"/>
      <c r="S216" s="4"/>
      <c r="T216" s="4"/>
      <c r="U216" s="4"/>
      <c r="V216" s="2">
        <v>2223</v>
      </c>
      <c r="W216" s="2" t="s">
        <v>53</v>
      </c>
      <c r="X216" s="3">
        <f t="shared" si="241"/>
        <v>0</v>
      </c>
      <c r="Y216" s="4"/>
      <c r="Z216" s="4"/>
      <c r="AA216" s="4"/>
      <c r="AB216" s="4"/>
    </row>
    <row r="217" spans="1:28" ht="15" customHeight="1" x14ac:dyDescent="0.2">
      <c r="A217" s="2">
        <v>2224</v>
      </c>
      <c r="B217" s="2" t="s">
        <v>97</v>
      </c>
      <c r="C217" s="26">
        <f t="shared" si="189"/>
        <v>2320</v>
      </c>
      <c r="D217" s="26">
        <f t="shared" si="215"/>
        <v>200</v>
      </c>
      <c r="E217" s="26">
        <f t="shared" si="216"/>
        <v>0</v>
      </c>
      <c r="F217" s="26">
        <f t="shared" si="217"/>
        <v>0</v>
      </c>
      <c r="G217" s="26">
        <f t="shared" si="218"/>
        <v>2120</v>
      </c>
      <c r="H217" s="2">
        <v>2224</v>
      </c>
      <c r="I217" s="2" t="s">
        <v>97</v>
      </c>
      <c r="J217" s="3">
        <f t="shared" si="237"/>
        <v>792</v>
      </c>
      <c r="K217" s="3">
        <f>K218+K219</f>
        <v>40</v>
      </c>
      <c r="L217" s="3">
        <f>L218+L219</f>
        <v>0</v>
      </c>
      <c r="M217" s="3">
        <f>M218+M219</f>
        <v>0</v>
      </c>
      <c r="N217" s="3">
        <f>N218+N219</f>
        <v>752</v>
      </c>
      <c r="O217" s="2">
        <v>2224</v>
      </c>
      <c r="P217" s="2" t="s">
        <v>97</v>
      </c>
      <c r="Q217" s="3">
        <f t="shared" si="239"/>
        <v>1528</v>
      </c>
      <c r="R217" s="3">
        <f>R218+R219</f>
        <v>160</v>
      </c>
      <c r="S217" s="3">
        <f>S218+S219</f>
        <v>0</v>
      </c>
      <c r="T217" s="3">
        <f>T218+T219</f>
        <v>0</v>
      </c>
      <c r="U217" s="3">
        <f>U218+U219</f>
        <v>1368</v>
      </c>
      <c r="V217" s="2">
        <v>2224</v>
      </c>
      <c r="W217" s="2" t="s">
        <v>97</v>
      </c>
      <c r="X217" s="3">
        <f t="shared" si="241"/>
        <v>0</v>
      </c>
      <c r="Y217" s="3">
        <f>Y218+Y219</f>
        <v>0</v>
      </c>
      <c r="Z217" s="3">
        <f>Z218+Z219</f>
        <v>0</v>
      </c>
      <c r="AA217" s="3">
        <f>AA218+AA219</f>
        <v>0</v>
      </c>
      <c r="AB217" s="3">
        <f>AB218+AB219</f>
        <v>0</v>
      </c>
    </row>
    <row r="218" spans="1:28" ht="15" customHeight="1" x14ac:dyDescent="0.2">
      <c r="A218" s="5">
        <v>22241100</v>
      </c>
      <c r="B218" s="13" t="s">
        <v>6</v>
      </c>
      <c r="C218" s="26">
        <f t="shared" si="189"/>
        <v>2320</v>
      </c>
      <c r="D218" s="26">
        <f t="shared" si="215"/>
        <v>200</v>
      </c>
      <c r="E218" s="26">
        <f t="shared" si="216"/>
        <v>0</v>
      </c>
      <c r="F218" s="26">
        <f t="shared" si="217"/>
        <v>0</v>
      </c>
      <c r="G218" s="26">
        <f t="shared" si="218"/>
        <v>2120</v>
      </c>
      <c r="H218" s="5">
        <v>22241100</v>
      </c>
      <c r="I218" s="13" t="s">
        <v>6</v>
      </c>
      <c r="J218" s="4">
        <f t="shared" si="237"/>
        <v>792</v>
      </c>
      <c r="K218" s="4">
        <v>40</v>
      </c>
      <c r="L218" s="4"/>
      <c r="M218" s="4"/>
      <c r="N218" s="4">
        <v>752</v>
      </c>
      <c r="O218" s="5">
        <v>22241100</v>
      </c>
      <c r="P218" s="13" t="s">
        <v>6</v>
      </c>
      <c r="Q218" s="4">
        <f t="shared" si="239"/>
        <v>1528</v>
      </c>
      <c r="R218" s="4">
        <v>160</v>
      </c>
      <c r="S218" s="4"/>
      <c r="T218" s="4"/>
      <c r="U218" s="4">
        <v>1368</v>
      </c>
      <c r="V218" s="5">
        <v>22241100</v>
      </c>
      <c r="W218" s="13" t="s">
        <v>6</v>
      </c>
      <c r="X218" s="4">
        <f t="shared" si="241"/>
        <v>0</v>
      </c>
      <c r="Y218" s="4"/>
      <c r="Z218" s="4"/>
      <c r="AA218" s="4"/>
      <c r="AB218" s="4"/>
    </row>
    <row r="219" spans="1:28" ht="15" customHeight="1" x14ac:dyDescent="0.2">
      <c r="A219" s="5">
        <v>22241200</v>
      </c>
      <c r="B219" s="13" t="s">
        <v>47</v>
      </c>
      <c r="C219" s="26">
        <f t="shared" si="189"/>
        <v>0</v>
      </c>
      <c r="D219" s="26">
        <f t="shared" si="215"/>
        <v>0</v>
      </c>
      <c r="E219" s="26">
        <f t="shared" si="216"/>
        <v>0</v>
      </c>
      <c r="F219" s="26">
        <f t="shared" si="217"/>
        <v>0</v>
      </c>
      <c r="G219" s="26">
        <f t="shared" si="218"/>
        <v>0</v>
      </c>
      <c r="H219" s="5">
        <v>22241200</v>
      </c>
      <c r="I219" s="13" t="s">
        <v>47</v>
      </c>
      <c r="J219" s="4">
        <f t="shared" si="237"/>
        <v>0</v>
      </c>
      <c r="K219" s="4"/>
      <c r="L219" s="4"/>
      <c r="M219" s="4"/>
      <c r="N219" s="4"/>
      <c r="O219" s="5">
        <v>22241200</v>
      </c>
      <c r="P219" s="13" t="s">
        <v>47</v>
      </c>
      <c r="Q219" s="4">
        <f t="shared" si="239"/>
        <v>0</v>
      </c>
      <c r="R219" s="4"/>
      <c r="S219" s="4"/>
      <c r="T219" s="4"/>
      <c r="U219" s="4"/>
      <c r="V219" s="5">
        <v>22241200</v>
      </c>
      <c r="W219" s="13" t="s">
        <v>47</v>
      </c>
      <c r="X219" s="4">
        <f t="shared" si="241"/>
        <v>0</v>
      </c>
      <c r="Y219" s="4"/>
      <c r="Z219" s="4"/>
      <c r="AA219" s="4"/>
      <c r="AB219" s="4"/>
    </row>
    <row r="220" spans="1:28" ht="15" customHeight="1" x14ac:dyDescent="0.2">
      <c r="A220" s="2">
        <v>223</v>
      </c>
      <c r="B220" s="25" t="s">
        <v>30</v>
      </c>
      <c r="C220" s="26">
        <f t="shared" si="189"/>
        <v>175</v>
      </c>
      <c r="D220" s="26">
        <f t="shared" si="215"/>
        <v>43.800000000000004</v>
      </c>
      <c r="E220" s="26">
        <f t="shared" si="216"/>
        <v>43.800000000000004</v>
      </c>
      <c r="F220" s="26">
        <f t="shared" si="217"/>
        <v>43.7</v>
      </c>
      <c r="G220" s="26">
        <f t="shared" si="218"/>
        <v>43.7</v>
      </c>
      <c r="H220" s="2">
        <v>223</v>
      </c>
      <c r="I220" s="25" t="s">
        <v>30</v>
      </c>
      <c r="J220" s="26">
        <f>K220+L220+M220+N220</f>
        <v>57.6</v>
      </c>
      <c r="K220" s="3">
        <f t="shared" ref="K220:N220" si="243">K221</f>
        <v>14.4</v>
      </c>
      <c r="L220" s="3">
        <f t="shared" si="243"/>
        <v>14.4</v>
      </c>
      <c r="M220" s="3">
        <f t="shared" si="243"/>
        <v>14.4</v>
      </c>
      <c r="N220" s="3">
        <f t="shared" si="243"/>
        <v>14.4</v>
      </c>
      <c r="O220" s="2">
        <v>223</v>
      </c>
      <c r="P220" s="25" t="s">
        <v>30</v>
      </c>
      <c r="Q220" s="26">
        <f>R220+S220+T220+U220</f>
        <v>103</v>
      </c>
      <c r="R220" s="3">
        <f t="shared" ref="R220:U220" si="244">R221</f>
        <v>25.8</v>
      </c>
      <c r="S220" s="3">
        <f t="shared" si="244"/>
        <v>25.8</v>
      </c>
      <c r="T220" s="3">
        <f t="shared" si="244"/>
        <v>25.7</v>
      </c>
      <c r="U220" s="3">
        <f t="shared" si="244"/>
        <v>25.7</v>
      </c>
      <c r="V220" s="2">
        <v>223</v>
      </c>
      <c r="W220" s="25" t="s">
        <v>30</v>
      </c>
      <c r="X220" s="26">
        <f>Y220+Z220+AA220+AB220</f>
        <v>14.4</v>
      </c>
      <c r="Y220" s="3">
        <f t="shared" ref="Y220:AB220" si="245">Y221</f>
        <v>3.6</v>
      </c>
      <c r="Z220" s="3">
        <f t="shared" si="245"/>
        <v>3.6</v>
      </c>
      <c r="AA220" s="3">
        <f t="shared" si="245"/>
        <v>3.6</v>
      </c>
      <c r="AB220" s="3">
        <f t="shared" si="245"/>
        <v>3.6</v>
      </c>
    </row>
    <row r="221" spans="1:28" ht="15" customHeight="1" x14ac:dyDescent="0.2">
      <c r="A221" s="2">
        <v>2231</v>
      </c>
      <c r="B221" s="2" t="s">
        <v>30</v>
      </c>
      <c r="C221" s="26">
        <f t="shared" si="189"/>
        <v>175</v>
      </c>
      <c r="D221" s="26">
        <f t="shared" si="215"/>
        <v>43.800000000000004</v>
      </c>
      <c r="E221" s="26">
        <f t="shared" si="216"/>
        <v>43.800000000000004</v>
      </c>
      <c r="F221" s="26">
        <f t="shared" si="217"/>
        <v>43.7</v>
      </c>
      <c r="G221" s="26">
        <f t="shared" si="218"/>
        <v>43.7</v>
      </c>
      <c r="H221" s="2">
        <v>2231</v>
      </c>
      <c r="I221" s="2" t="s">
        <v>30</v>
      </c>
      <c r="J221" s="3">
        <f t="shared" ref="J221:J223" si="246">K221+L221+M221+N221</f>
        <v>57.6</v>
      </c>
      <c r="K221" s="3">
        <f>K222+K223</f>
        <v>14.4</v>
      </c>
      <c r="L221" s="3">
        <f>L222+L223</f>
        <v>14.4</v>
      </c>
      <c r="M221" s="3">
        <f>M222+M223</f>
        <v>14.4</v>
      </c>
      <c r="N221" s="3">
        <f>N222+N223</f>
        <v>14.4</v>
      </c>
      <c r="O221" s="2">
        <v>2231</v>
      </c>
      <c r="P221" s="2" t="s">
        <v>30</v>
      </c>
      <c r="Q221" s="3">
        <f t="shared" ref="Q221:Q223" si="247">R221+S221+T221+U221</f>
        <v>103</v>
      </c>
      <c r="R221" s="3">
        <f t="shared" ref="R221:S221" si="248">R222+R223</f>
        <v>25.8</v>
      </c>
      <c r="S221" s="3">
        <f t="shared" si="248"/>
        <v>25.8</v>
      </c>
      <c r="T221" s="3">
        <f>T222+T223</f>
        <v>25.7</v>
      </c>
      <c r="U221" s="3">
        <f>U222+U223</f>
        <v>25.7</v>
      </c>
      <c r="V221" s="2">
        <v>2231</v>
      </c>
      <c r="W221" s="2" t="s">
        <v>30</v>
      </c>
      <c r="X221" s="3">
        <f t="shared" ref="X221:X223" si="249">Y221+Z221+AA221+AB221</f>
        <v>14.4</v>
      </c>
      <c r="Y221" s="3">
        <f>Y222+Y223</f>
        <v>3.6</v>
      </c>
      <c r="Z221" s="3">
        <f>Z222+Z223</f>
        <v>3.6</v>
      </c>
      <c r="AA221" s="3">
        <f>AA222+AA223</f>
        <v>3.6</v>
      </c>
      <c r="AB221" s="3">
        <f>AB222+AB223</f>
        <v>3.6</v>
      </c>
    </row>
    <row r="222" spans="1:28" ht="15" customHeight="1" x14ac:dyDescent="0.2">
      <c r="A222" s="5">
        <v>22311100</v>
      </c>
      <c r="B222" s="5" t="s">
        <v>31</v>
      </c>
      <c r="C222" s="26">
        <f t="shared" si="189"/>
        <v>175</v>
      </c>
      <c r="D222" s="26">
        <f t="shared" si="215"/>
        <v>43.800000000000004</v>
      </c>
      <c r="E222" s="26">
        <f t="shared" si="216"/>
        <v>43.800000000000004</v>
      </c>
      <c r="F222" s="26">
        <f t="shared" si="217"/>
        <v>43.7</v>
      </c>
      <c r="G222" s="26">
        <f t="shared" si="218"/>
        <v>43.7</v>
      </c>
      <c r="H222" s="5">
        <v>22311100</v>
      </c>
      <c r="I222" s="5" t="s">
        <v>31</v>
      </c>
      <c r="J222" s="4">
        <f t="shared" si="246"/>
        <v>57.6</v>
      </c>
      <c r="K222" s="4">
        <v>14.4</v>
      </c>
      <c r="L222" s="4">
        <v>14.4</v>
      </c>
      <c r="M222" s="4">
        <v>14.4</v>
      </c>
      <c r="N222" s="4">
        <v>14.4</v>
      </c>
      <c r="O222" s="5">
        <v>22311100</v>
      </c>
      <c r="P222" s="5" t="s">
        <v>31</v>
      </c>
      <c r="Q222" s="4">
        <f t="shared" si="247"/>
        <v>103</v>
      </c>
      <c r="R222" s="4">
        <v>25.8</v>
      </c>
      <c r="S222" s="4">
        <v>25.8</v>
      </c>
      <c r="T222" s="4">
        <v>25.7</v>
      </c>
      <c r="U222" s="4">
        <v>25.7</v>
      </c>
      <c r="V222" s="5">
        <v>22311100</v>
      </c>
      <c r="W222" s="5" t="s">
        <v>31</v>
      </c>
      <c r="X222" s="4">
        <f t="shared" si="249"/>
        <v>14.4</v>
      </c>
      <c r="Y222" s="4">
        <v>3.6</v>
      </c>
      <c r="Z222" s="4">
        <v>3.6</v>
      </c>
      <c r="AA222" s="4">
        <v>3.6</v>
      </c>
      <c r="AB222" s="4">
        <v>3.6</v>
      </c>
    </row>
    <row r="223" spans="1:28" ht="15" customHeight="1" x14ac:dyDescent="0.2">
      <c r="A223" s="5">
        <v>22311200</v>
      </c>
      <c r="B223" s="5" t="s">
        <v>32</v>
      </c>
      <c r="C223" s="26">
        <f t="shared" si="189"/>
        <v>0</v>
      </c>
      <c r="D223" s="26">
        <f t="shared" si="215"/>
        <v>0</v>
      </c>
      <c r="E223" s="26">
        <f t="shared" si="216"/>
        <v>0</v>
      </c>
      <c r="F223" s="26">
        <f t="shared" si="217"/>
        <v>0</v>
      </c>
      <c r="G223" s="26">
        <f t="shared" si="218"/>
        <v>0</v>
      </c>
      <c r="H223" s="5">
        <v>22311200</v>
      </c>
      <c r="I223" s="5" t="s">
        <v>32</v>
      </c>
      <c r="J223" s="4">
        <f t="shared" si="246"/>
        <v>0</v>
      </c>
      <c r="K223" s="4"/>
      <c r="L223" s="4"/>
      <c r="M223" s="4"/>
      <c r="N223" s="4"/>
      <c r="O223" s="5">
        <v>22311200</v>
      </c>
      <c r="P223" s="5" t="s">
        <v>32</v>
      </c>
      <c r="Q223" s="4">
        <f t="shared" si="247"/>
        <v>0</v>
      </c>
      <c r="R223" s="4"/>
      <c r="S223" s="4"/>
      <c r="T223" s="4"/>
      <c r="U223" s="4"/>
      <c r="V223" s="5">
        <v>22311200</v>
      </c>
      <c r="W223" s="5" t="s">
        <v>32</v>
      </c>
      <c r="X223" s="4">
        <f t="shared" si="249"/>
        <v>0</v>
      </c>
      <c r="Y223" s="4"/>
      <c r="Z223" s="4"/>
      <c r="AA223" s="4"/>
      <c r="AB223" s="4"/>
    </row>
    <row r="224" spans="1:28" ht="15" customHeight="1" x14ac:dyDescent="0.2">
      <c r="A224" s="2">
        <v>272</v>
      </c>
      <c r="B224" s="2" t="s">
        <v>98</v>
      </c>
      <c r="C224" s="26">
        <f t="shared" si="189"/>
        <v>0</v>
      </c>
      <c r="D224" s="26">
        <f t="shared" si="215"/>
        <v>0</v>
      </c>
      <c r="E224" s="26">
        <f t="shared" si="216"/>
        <v>0</v>
      </c>
      <c r="F224" s="26">
        <f t="shared" si="217"/>
        <v>0</v>
      </c>
      <c r="G224" s="26">
        <f t="shared" si="218"/>
        <v>0</v>
      </c>
      <c r="H224" s="2">
        <v>272</v>
      </c>
      <c r="I224" s="2" t="s">
        <v>98</v>
      </c>
      <c r="J224" s="26">
        <f>K224+L224+M224+N224</f>
        <v>0</v>
      </c>
      <c r="K224" s="3">
        <f t="shared" ref="K224:N224" si="250">K225</f>
        <v>0</v>
      </c>
      <c r="L224" s="3">
        <f t="shared" si="250"/>
        <v>0</v>
      </c>
      <c r="M224" s="3">
        <f t="shared" si="250"/>
        <v>0</v>
      </c>
      <c r="N224" s="3">
        <f t="shared" si="250"/>
        <v>0</v>
      </c>
      <c r="O224" s="2">
        <v>272</v>
      </c>
      <c r="P224" s="2" t="s">
        <v>98</v>
      </c>
      <c r="Q224" s="26">
        <f>R224+S224+T224+U224</f>
        <v>0</v>
      </c>
      <c r="R224" s="3">
        <f t="shared" ref="R224:U224" si="251">R225</f>
        <v>0</v>
      </c>
      <c r="S224" s="3">
        <f t="shared" si="251"/>
        <v>0</v>
      </c>
      <c r="T224" s="3">
        <f t="shared" si="251"/>
        <v>0</v>
      </c>
      <c r="U224" s="3">
        <f t="shared" si="251"/>
        <v>0</v>
      </c>
      <c r="V224" s="2">
        <v>272</v>
      </c>
      <c r="W224" s="2" t="s">
        <v>98</v>
      </c>
      <c r="X224" s="26">
        <f>Y224+Z224+AA224+AB224</f>
        <v>0</v>
      </c>
      <c r="Y224" s="3">
        <f t="shared" ref="Y224:AB224" si="252">Y225</f>
        <v>0</v>
      </c>
      <c r="Z224" s="3">
        <f t="shared" si="252"/>
        <v>0</v>
      </c>
      <c r="AA224" s="3">
        <f t="shared" si="252"/>
        <v>0</v>
      </c>
      <c r="AB224" s="3">
        <f t="shared" si="252"/>
        <v>0</v>
      </c>
    </row>
    <row r="225" spans="1:28" ht="15" customHeight="1" x14ac:dyDescent="0.2">
      <c r="A225" s="2">
        <v>2721</v>
      </c>
      <c r="B225" s="2" t="s">
        <v>98</v>
      </c>
      <c r="C225" s="26">
        <f t="shared" si="189"/>
        <v>0</v>
      </c>
      <c r="D225" s="26">
        <f t="shared" si="215"/>
        <v>0</v>
      </c>
      <c r="E225" s="26">
        <f t="shared" si="216"/>
        <v>0</v>
      </c>
      <c r="F225" s="26">
        <f t="shared" si="217"/>
        <v>0</v>
      </c>
      <c r="G225" s="26">
        <f t="shared" si="218"/>
        <v>0</v>
      </c>
      <c r="H225" s="2">
        <v>2721</v>
      </c>
      <c r="I225" s="2" t="s">
        <v>98</v>
      </c>
      <c r="J225" s="3">
        <f t="shared" ref="J225" si="253">K225+L225+M225+N225</f>
        <v>0</v>
      </c>
      <c r="K225" s="3"/>
      <c r="L225" s="3"/>
      <c r="M225" s="3"/>
      <c r="N225" s="3"/>
      <c r="O225" s="2">
        <v>2721</v>
      </c>
      <c r="P225" s="2" t="s">
        <v>98</v>
      </c>
      <c r="Q225" s="3">
        <f t="shared" ref="Q225" si="254">R225+S225+T225+U225</f>
        <v>0</v>
      </c>
      <c r="R225" s="3"/>
      <c r="S225" s="3"/>
      <c r="T225" s="3"/>
      <c r="U225" s="3"/>
      <c r="V225" s="2">
        <v>2721</v>
      </c>
      <c r="W225" s="2" t="s">
        <v>98</v>
      </c>
      <c r="X225" s="3">
        <f t="shared" ref="X225" si="255">Y225+Z225+AA225+AB225</f>
        <v>0</v>
      </c>
      <c r="Y225" s="3"/>
      <c r="Z225" s="3"/>
      <c r="AA225" s="3"/>
      <c r="AB225" s="3"/>
    </row>
    <row r="226" spans="1:28" ht="15" customHeight="1" x14ac:dyDescent="0.2">
      <c r="A226" s="2">
        <v>282</v>
      </c>
      <c r="B226" s="2" t="s">
        <v>69</v>
      </c>
      <c r="C226" s="26">
        <f t="shared" si="189"/>
        <v>0</v>
      </c>
      <c r="D226" s="26">
        <f t="shared" si="215"/>
        <v>0</v>
      </c>
      <c r="E226" s="26">
        <f t="shared" si="216"/>
        <v>0</v>
      </c>
      <c r="F226" s="26">
        <f t="shared" si="217"/>
        <v>0</v>
      </c>
      <c r="G226" s="26">
        <f t="shared" si="218"/>
        <v>0</v>
      </c>
      <c r="H226" s="2">
        <v>282</v>
      </c>
      <c r="I226" s="2" t="s">
        <v>69</v>
      </c>
      <c r="J226" s="26">
        <f>K226+L226+M226+N226</f>
        <v>0</v>
      </c>
      <c r="K226" s="3">
        <f t="shared" ref="K226:N226" si="256">K227</f>
        <v>0</v>
      </c>
      <c r="L226" s="3">
        <f t="shared" si="256"/>
        <v>0</v>
      </c>
      <c r="M226" s="3">
        <f t="shared" si="256"/>
        <v>0</v>
      </c>
      <c r="N226" s="3">
        <f t="shared" si="256"/>
        <v>0</v>
      </c>
      <c r="O226" s="2">
        <v>282</v>
      </c>
      <c r="P226" s="2" t="s">
        <v>69</v>
      </c>
      <c r="Q226" s="26">
        <f>R226+S226+T226+U226</f>
        <v>0</v>
      </c>
      <c r="R226" s="3">
        <f t="shared" ref="R226:U226" si="257">R227</f>
        <v>0</v>
      </c>
      <c r="S226" s="3">
        <f t="shared" si="257"/>
        <v>0</v>
      </c>
      <c r="T226" s="3">
        <f t="shared" si="257"/>
        <v>0</v>
      </c>
      <c r="U226" s="3">
        <f t="shared" si="257"/>
        <v>0</v>
      </c>
      <c r="V226" s="2">
        <v>282</v>
      </c>
      <c r="W226" s="2" t="s">
        <v>69</v>
      </c>
      <c r="X226" s="26">
        <f>Y226+Z226+AA226+AB226</f>
        <v>0</v>
      </c>
      <c r="Y226" s="3">
        <f t="shared" ref="Y226:AB226" si="258">Y227</f>
        <v>0</v>
      </c>
      <c r="Z226" s="3">
        <f t="shared" si="258"/>
        <v>0</v>
      </c>
      <c r="AA226" s="3">
        <f t="shared" si="258"/>
        <v>0</v>
      </c>
      <c r="AB226" s="3">
        <f t="shared" si="258"/>
        <v>0</v>
      </c>
    </row>
    <row r="227" spans="1:28" ht="15" customHeight="1" x14ac:dyDescent="0.2">
      <c r="A227" s="2">
        <v>2824</v>
      </c>
      <c r="B227" s="2" t="s">
        <v>2</v>
      </c>
      <c r="C227" s="26">
        <f t="shared" si="189"/>
        <v>0</v>
      </c>
      <c r="D227" s="26">
        <f t="shared" si="215"/>
        <v>0</v>
      </c>
      <c r="E227" s="26">
        <f t="shared" si="216"/>
        <v>0</v>
      </c>
      <c r="F227" s="26">
        <f t="shared" si="217"/>
        <v>0</v>
      </c>
      <c r="G227" s="26">
        <f t="shared" si="218"/>
        <v>0</v>
      </c>
      <c r="H227" s="2">
        <v>2824</v>
      </c>
      <c r="I227" s="2" t="s">
        <v>2</v>
      </c>
      <c r="J227" s="3">
        <f t="shared" ref="J227" si="259">K227+L227+M227+N227</f>
        <v>0</v>
      </c>
      <c r="K227" s="4"/>
      <c r="L227" s="4"/>
      <c r="M227" s="4"/>
      <c r="N227" s="4"/>
      <c r="O227" s="2">
        <v>2824</v>
      </c>
      <c r="P227" s="2" t="s">
        <v>2</v>
      </c>
      <c r="Q227" s="3">
        <f t="shared" ref="Q227" si="260">R227+S227+T227+U227</f>
        <v>0</v>
      </c>
      <c r="R227" s="4"/>
      <c r="S227" s="4"/>
      <c r="T227" s="4"/>
      <c r="U227" s="4"/>
      <c r="V227" s="2">
        <v>2824</v>
      </c>
      <c r="W227" s="2" t="s">
        <v>2</v>
      </c>
      <c r="X227" s="3">
        <f t="shared" ref="X227" si="261">Y227+Z227+AA227+AB227</f>
        <v>0</v>
      </c>
      <c r="Y227" s="4"/>
      <c r="Z227" s="4"/>
      <c r="AA227" s="4"/>
      <c r="AB227" s="4"/>
    </row>
    <row r="228" spans="1:28" ht="15" customHeight="1" x14ac:dyDescent="0.2">
      <c r="A228" s="2">
        <v>311</v>
      </c>
      <c r="B228" s="2" t="s">
        <v>70</v>
      </c>
      <c r="C228" s="26">
        <f t="shared" si="189"/>
        <v>1388.6</v>
      </c>
      <c r="D228" s="26">
        <f t="shared" si="215"/>
        <v>1091</v>
      </c>
      <c r="E228" s="26">
        <f t="shared" si="216"/>
        <v>109</v>
      </c>
      <c r="F228" s="26">
        <f t="shared" si="217"/>
        <v>31.6</v>
      </c>
      <c r="G228" s="26">
        <f t="shared" si="218"/>
        <v>157</v>
      </c>
      <c r="H228" s="2">
        <v>311</v>
      </c>
      <c r="I228" s="2" t="s">
        <v>70</v>
      </c>
      <c r="J228" s="26">
        <f>K228+L228+M228+N228</f>
        <v>159</v>
      </c>
      <c r="K228" s="3">
        <f t="shared" ref="K228:N228" si="262">K229+K235</f>
        <v>159</v>
      </c>
      <c r="L228" s="3">
        <f t="shared" si="262"/>
        <v>0</v>
      </c>
      <c r="M228" s="3">
        <f t="shared" si="262"/>
        <v>0</v>
      </c>
      <c r="N228" s="3">
        <f t="shared" si="262"/>
        <v>0</v>
      </c>
      <c r="O228" s="2">
        <v>311</v>
      </c>
      <c r="P228" s="2" t="s">
        <v>70</v>
      </c>
      <c r="Q228" s="26">
        <f>R228+S228+T228+U228</f>
        <v>1120.5999999999999</v>
      </c>
      <c r="R228" s="3">
        <f t="shared" ref="R228:U228" si="263">R229+R235</f>
        <v>932</v>
      </c>
      <c r="S228" s="3">
        <f t="shared" si="263"/>
        <v>0</v>
      </c>
      <c r="T228" s="3">
        <f t="shared" si="263"/>
        <v>31.6</v>
      </c>
      <c r="U228" s="3">
        <f t="shared" si="263"/>
        <v>157</v>
      </c>
      <c r="V228" s="2">
        <v>311</v>
      </c>
      <c r="W228" s="2" t="s">
        <v>70</v>
      </c>
      <c r="X228" s="26">
        <f>Y228+Z228+AA228+AB228</f>
        <v>109</v>
      </c>
      <c r="Y228" s="3">
        <f t="shared" ref="Y228:AB228" si="264">Y229+Y235</f>
        <v>0</v>
      </c>
      <c r="Z228" s="3">
        <f t="shared" si="264"/>
        <v>109</v>
      </c>
      <c r="AA228" s="3">
        <f t="shared" si="264"/>
        <v>0</v>
      </c>
      <c r="AB228" s="3">
        <f t="shared" si="264"/>
        <v>0</v>
      </c>
    </row>
    <row r="229" spans="1:28" ht="15" customHeight="1" x14ac:dyDescent="0.2">
      <c r="A229" s="2">
        <v>3111</v>
      </c>
      <c r="B229" s="2" t="s">
        <v>3</v>
      </c>
      <c r="C229" s="26">
        <f t="shared" si="189"/>
        <v>0</v>
      </c>
      <c r="D229" s="26">
        <f t="shared" si="215"/>
        <v>0</v>
      </c>
      <c r="E229" s="26">
        <f t="shared" si="216"/>
        <v>0</v>
      </c>
      <c r="F229" s="26">
        <f t="shared" si="217"/>
        <v>0</v>
      </c>
      <c r="G229" s="26">
        <f t="shared" si="218"/>
        <v>0</v>
      </c>
      <c r="H229" s="2">
        <v>3111</v>
      </c>
      <c r="I229" s="2" t="s">
        <v>3</v>
      </c>
      <c r="J229" s="3">
        <f t="shared" ref="J229:J240" si="265">K229+L229+M229+N229</f>
        <v>0</v>
      </c>
      <c r="K229" s="3">
        <f>K230+K231+K232+K233+K234</f>
        <v>0</v>
      </c>
      <c r="L229" s="3">
        <f t="shared" ref="L229:N229" si="266">L230+L231+L232+L233+L234</f>
        <v>0</v>
      </c>
      <c r="M229" s="3">
        <f t="shared" si="266"/>
        <v>0</v>
      </c>
      <c r="N229" s="3">
        <f t="shared" si="266"/>
        <v>0</v>
      </c>
      <c r="O229" s="2">
        <v>3111</v>
      </c>
      <c r="P229" s="2" t="s">
        <v>3</v>
      </c>
      <c r="Q229" s="3">
        <f t="shared" ref="Q229:Q240" si="267">R229+S229+T229+U229</f>
        <v>0</v>
      </c>
      <c r="R229" s="3">
        <f>R230+R231+R232+R233+R234</f>
        <v>0</v>
      </c>
      <c r="S229" s="3">
        <f t="shared" ref="S229:U229" si="268">S230+S231+S232+S233+S234</f>
        <v>0</v>
      </c>
      <c r="T229" s="3">
        <f t="shared" si="268"/>
        <v>0</v>
      </c>
      <c r="U229" s="3">
        <f t="shared" si="268"/>
        <v>0</v>
      </c>
      <c r="V229" s="2">
        <v>3111</v>
      </c>
      <c r="W229" s="2" t="s">
        <v>3</v>
      </c>
      <c r="X229" s="3">
        <f t="shared" ref="X229:X240" si="269">Y229+Z229+AA229+AB229</f>
        <v>0</v>
      </c>
      <c r="Y229" s="3">
        <f>Y230+Y231+Y232+Y233+Y234</f>
        <v>0</v>
      </c>
      <c r="Z229" s="3">
        <f t="shared" ref="Z229:AB229" si="270">Z230+Z231+Z232+Z233+Z234</f>
        <v>0</v>
      </c>
      <c r="AA229" s="3">
        <f t="shared" si="270"/>
        <v>0</v>
      </c>
      <c r="AB229" s="3">
        <f t="shared" si="270"/>
        <v>0</v>
      </c>
    </row>
    <row r="230" spans="1:28" ht="15" customHeight="1" x14ac:dyDescent="0.2">
      <c r="A230" s="19">
        <v>31112290</v>
      </c>
      <c r="B230" s="20" t="s">
        <v>99</v>
      </c>
      <c r="C230" s="26">
        <f t="shared" si="189"/>
        <v>0</v>
      </c>
      <c r="D230" s="26">
        <f t="shared" si="215"/>
        <v>0</v>
      </c>
      <c r="E230" s="26">
        <f t="shared" si="216"/>
        <v>0</v>
      </c>
      <c r="F230" s="26">
        <f t="shared" si="217"/>
        <v>0</v>
      </c>
      <c r="G230" s="26">
        <f t="shared" si="218"/>
        <v>0</v>
      </c>
      <c r="H230" s="19">
        <v>31112290</v>
      </c>
      <c r="I230" s="20" t="s">
        <v>99</v>
      </c>
      <c r="J230" s="4">
        <f t="shared" si="265"/>
        <v>0</v>
      </c>
      <c r="K230" s="4"/>
      <c r="L230" s="4"/>
      <c r="M230" s="4"/>
      <c r="N230" s="4"/>
      <c r="O230" s="19">
        <v>31112290</v>
      </c>
      <c r="P230" s="20" t="s">
        <v>99</v>
      </c>
      <c r="Q230" s="4">
        <f t="shared" si="267"/>
        <v>0</v>
      </c>
      <c r="R230" s="4"/>
      <c r="S230" s="4"/>
      <c r="T230" s="4"/>
      <c r="U230" s="4"/>
      <c r="V230" s="19">
        <v>31112290</v>
      </c>
      <c r="W230" s="20" t="s">
        <v>99</v>
      </c>
      <c r="X230" s="4">
        <f t="shared" si="269"/>
        <v>0</v>
      </c>
      <c r="Y230" s="4"/>
      <c r="Z230" s="4"/>
      <c r="AA230" s="4"/>
      <c r="AB230" s="4"/>
    </row>
    <row r="231" spans="1:28" ht="15" customHeight="1" x14ac:dyDescent="0.2">
      <c r="A231" s="19">
        <v>31112390</v>
      </c>
      <c r="B231" s="20" t="s">
        <v>4</v>
      </c>
      <c r="C231" s="26">
        <f t="shared" si="189"/>
        <v>0</v>
      </c>
      <c r="D231" s="26">
        <f t="shared" si="215"/>
        <v>0</v>
      </c>
      <c r="E231" s="26">
        <f t="shared" si="216"/>
        <v>0</v>
      </c>
      <c r="F231" s="26">
        <f t="shared" si="217"/>
        <v>0</v>
      </c>
      <c r="G231" s="26">
        <f t="shared" si="218"/>
        <v>0</v>
      </c>
      <c r="H231" s="19">
        <v>31112390</v>
      </c>
      <c r="I231" s="20" t="s">
        <v>4</v>
      </c>
      <c r="J231" s="4">
        <f t="shared" si="265"/>
        <v>0</v>
      </c>
      <c r="K231" s="4"/>
      <c r="L231" s="4"/>
      <c r="M231" s="4"/>
      <c r="N231" s="4"/>
      <c r="O231" s="19">
        <v>31112390</v>
      </c>
      <c r="P231" s="20" t="s">
        <v>4</v>
      </c>
      <c r="Q231" s="4">
        <f t="shared" si="267"/>
        <v>0</v>
      </c>
      <c r="R231" s="4"/>
      <c r="S231" s="4"/>
      <c r="T231" s="4"/>
      <c r="U231" s="4"/>
      <c r="V231" s="19">
        <v>31112390</v>
      </c>
      <c r="W231" s="20" t="s">
        <v>4</v>
      </c>
      <c r="X231" s="4">
        <f t="shared" si="269"/>
        <v>0</v>
      </c>
      <c r="Y231" s="4"/>
      <c r="Z231" s="4"/>
      <c r="AA231" s="4"/>
      <c r="AB231" s="4"/>
    </row>
    <row r="232" spans="1:28" ht="15" customHeight="1" x14ac:dyDescent="0.2">
      <c r="A232" s="19">
        <v>31113220</v>
      </c>
      <c r="B232" s="20" t="s">
        <v>84</v>
      </c>
      <c r="C232" s="26">
        <f t="shared" si="189"/>
        <v>0</v>
      </c>
      <c r="D232" s="26">
        <f t="shared" si="215"/>
        <v>0</v>
      </c>
      <c r="E232" s="26">
        <f t="shared" si="216"/>
        <v>0</v>
      </c>
      <c r="F232" s="26">
        <f t="shared" si="217"/>
        <v>0</v>
      </c>
      <c r="G232" s="26">
        <f t="shared" si="218"/>
        <v>0</v>
      </c>
      <c r="H232" s="19">
        <v>31113220</v>
      </c>
      <c r="I232" s="20" t="s">
        <v>84</v>
      </c>
      <c r="J232" s="4">
        <f t="shared" si="265"/>
        <v>0</v>
      </c>
      <c r="K232" s="4"/>
      <c r="L232" s="4"/>
      <c r="M232" s="4"/>
      <c r="N232" s="4"/>
      <c r="O232" s="19">
        <v>31113220</v>
      </c>
      <c r="P232" s="20" t="s">
        <v>84</v>
      </c>
      <c r="Q232" s="4">
        <f t="shared" si="267"/>
        <v>0</v>
      </c>
      <c r="R232" s="4"/>
      <c r="S232" s="4"/>
      <c r="T232" s="4"/>
      <c r="U232" s="4"/>
      <c r="V232" s="19">
        <v>31113220</v>
      </c>
      <c r="W232" s="20" t="s">
        <v>84</v>
      </c>
      <c r="X232" s="4">
        <f t="shared" si="269"/>
        <v>0</v>
      </c>
      <c r="Y232" s="4"/>
      <c r="Z232" s="4"/>
      <c r="AA232" s="4"/>
      <c r="AB232" s="4"/>
    </row>
    <row r="233" spans="1:28" ht="15" customHeight="1" x14ac:dyDescent="0.2">
      <c r="A233" s="19">
        <v>31113290</v>
      </c>
      <c r="B233" s="20" t="s">
        <v>100</v>
      </c>
      <c r="C233" s="26">
        <f t="shared" si="189"/>
        <v>0</v>
      </c>
      <c r="D233" s="26">
        <f t="shared" si="215"/>
        <v>0</v>
      </c>
      <c r="E233" s="26">
        <f t="shared" si="216"/>
        <v>0</v>
      </c>
      <c r="F233" s="26">
        <f t="shared" si="217"/>
        <v>0</v>
      </c>
      <c r="G233" s="26">
        <f t="shared" si="218"/>
        <v>0</v>
      </c>
      <c r="H233" s="19">
        <v>31113290</v>
      </c>
      <c r="I233" s="20" t="s">
        <v>100</v>
      </c>
      <c r="J233" s="4">
        <f t="shared" si="265"/>
        <v>0</v>
      </c>
      <c r="K233" s="4"/>
      <c r="L233" s="4"/>
      <c r="M233" s="4"/>
      <c r="N233" s="4"/>
      <c r="O233" s="19">
        <v>31113290</v>
      </c>
      <c r="P233" s="20" t="s">
        <v>100</v>
      </c>
      <c r="Q233" s="4">
        <f t="shared" si="267"/>
        <v>0</v>
      </c>
      <c r="R233" s="4"/>
      <c r="S233" s="4"/>
      <c r="T233" s="4"/>
      <c r="U233" s="4"/>
      <c r="V233" s="19">
        <v>31113290</v>
      </c>
      <c r="W233" s="20" t="s">
        <v>100</v>
      </c>
      <c r="X233" s="4">
        <f t="shared" si="269"/>
        <v>0</v>
      </c>
      <c r="Y233" s="4"/>
      <c r="Z233" s="4"/>
      <c r="AA233" s="4"/>
      <c r="AB233" s="4"/>
    </row>
    <row r="234" spans="1:28" ht="15" customHeight="1" x14ac:dyDescent="0.2">
      <c r="A234" s="19">
        <v>31113320</v>
      </c>
      <c r="B234" s="20" t="s">
        <v>54</v>
      </c>
      <c r="C234" s="26">
        <f t="shared" si="189"/>
        <v>0</v>
      </c>
      <c r="D234" s="26">
        <f t="shared" si="215"/>
        <v>0</v>
      </c>
      <c r="E234" s="26">
        <f t="shared" si="216"/>
        <v>0</v>
      </c>
      <c r="F234" s="26">
        <f t="shared" si="217"/>
        <v>0</v>
      </c>
      <c r="G234" s="26">
        <f t="shared" si="218"/>
        <v>0</v>
      </c>
      <c r="H234" s="19">
        <v>31113320</v>
      </c>
      <c r="I234" s="20" t="s">
        <v>54</v>
      </c>
      <c r="J234" s="4">
        <f t="shared" si="265"/>
        <v>0</v>
      </c>
      <c r="K234" s="4"/>
      <c r="L234" s="4"/>
      <c r="M234" s="4"/>
      <c r="N234" s="4"/>
      <c r="O234" s="19">
        <v>31113320</v>
      </c>
      <c r="P234" s="20" t="s">
        <v>54</v>
      </c>
      <c r="Q234" s="4">
        <f t="shared" si="267"/>
        <v>0</v>
      </c>
      <c r="R234" s="4"/>
      <c r="S234" s="4"/>
      <c r="T234" s="4"/>
      <c r="U234" s="4"/>
      <c r="V234" s="19">
        <v>31113320</v>
      </c>
      <c r="W234" s="20" t="s">
        <v>54</v>
      </c>
      <c r="X234" s="4">
        <f t="shared" si="269"/>
        <v>0</v>
      </c>
      <c r="Y234" s="4"/>
      <c r="Z234" s="4"/>
      <c r="AA234" s="4"/>
      <c r="AB234" s="4"/>
    </row>
    <row r="235" spans="1:28" ht="15" customHeight="1" x14ac:dyDescent="0.2">
      <c r="A235" s="2">
        <v>3112</v>
      </c>
      <c r="B235" s="2" t="s">
        <v>33</v>
      </c>
      <c r="C235" s="26">
        <f t="shared" si="189"/>
        <v>1388.6</v>
      </c>
      <c r="D235" s="26">
        <f t="shared" si="215"/>
        <v>1091</v>
      </c>
      <c r="E235" s="26">
        <f t="shared" si="216"/>
        <v>109</v>
      </c>
      <c r="F235" s="26">
        <f t="shared" si="217"/>
        <v>31.6</v>
      </c>
      <c r="G235" s="26">
        <f t="shared" si="218"/>
        <v>157</v>
      </c>
      <c r="H235" s="2">
        <v>3112</v>
      </c>
      <c r="I235" s="2" t="s">
        <v>33</v>
      </c>
      <c r="J235" s="3">
        <f t="shared" si="265"/>
        <v>159</v>
      </c>
      <c r="K235" s="3">
        <f>K236+K237+K238+K239+K240</f>
        <v>159</v>
      </c>
      <c r="L235" s="3">
        <f t="shared" ref="L235:N235" si="271">L236+L237+L238+L239+L240</f>
        <v>0</v>
      </c>
      <c r="M235" s="3">
        <f t="shared" si="271"/>
        <v>0</v>
      </c>
      <c r="N235" s="3">
        <f t="shared" si="271"/>
        <v>0</v>
      </c>
      <c r="O235" s="2">
        <v>3112</v>
      </c>
      <c r="P235" s="2" t="s">
        <v>33</v>
      </c>
      <c r="Q235" s="3">
        <f t="shared" si="267"/>
        <v>1120.5999999999999</v>
      </c>
      <c r="R235" s="3">
        <f>R236+R237+R238+R239+R240</f>
        <v>932</v>
      </c>
      <c r="S235" s="3">
        <f t="shared" ref="S235:U235" si="272">S236+S237+S238+S239+S240</f>
        <v>0</v>
      </c>
      <c r="T235" s="3">
        <f t="shared" si="272"/>
        <v>31.6</v>
      </c>
      <c r="U235" s="3">
        <f t="shared" si="272"/>
        <v>157</v>
      </c>
      <c r="V235" s="2">
        <v>3112</v>
      </c>
      <c r="W235" s="2" t="s">
        <v>33</v>
      </c>
      <c r="X235" s="3">
        <f t="shared" si="269"/>
        <v>109</v>
      </c>
      <c r="Y235" s="3">
        <f>Y236+Y237+Y238+Y239+Y240</f>
        <v>0</v>
      </c>
      <c r="Z235" s="3">
        <f t="shared" ref="Z235:AB235" si="273">Z236+Z237+Z238+Z239+Z240</f>
        <v>109</v>
      </c>
      <c r="AA235" s="3">
        <f t="shared" si="273"/>
        <v>0</v>
      </c>
      <c r="AB235" s="3">
        <f t="shared" si="273"/>
        <v>0</v>
      </c>
    </row>
    <row r="236" spans="1:28" ht="15" customHeight="1" x14ac:dyDescent="0.2">
      <c r="A236" s="5">
        <v>31122290</v>
      </c>
      <c r="B236" s="5" t="s">
        <v>82</v>
      </c>
      <c r="C236" s="26">
        <f t="shared" si="189"/>
        <v>157</v>
      </c>
      <c r="D236" s="26">
        <f t="shared" si="215"/>
        <v>0</v>
      </c>
      <c r="E236" s="26">
        <f t="shared" si="216"/>
        <v>0</v>
      </c>
      <c r="F236" s="26">
        <f t="shared" si="217"/>
        <v>0</v>
      </c>
      <c r="G236" s="26">
        <f t="shared" si="218"/>
        <v>157</v>
      </c>
      <c r="H236" s="5">
        <v>31122290</v>
      </c>
      <c r="I236" s="5" t="s">
        <v>82</v>
      </c>
      <c r="J236" s="4">
        <f t="shared" si="265"/>
        <v>0</v>
      </c>
      <c r="K236" s="4"/>
      <c r="L236" s="4"/>
      <c r="M236" s="4"/>
      <c r="N236" s="4"/>
      <c r="O236" s="5">
        <v>31122290</v>
      </c>
      <c r="P236" s="5" t="s">
        <v>82</v>
      </c>
      <c r="Q236" s="4">
        <f t="shared" si="267"/>
        <v>157</v>
      </c>
      <c r="R236" s="4"/>
      <c r="S236" s="4"/>
      <c r="T236" s="4"/>
      <c r="U236" s="4">
        <v>157</v>
      </c>
      <c r="V236" s="5">
        <v>31122290</v>
      </c>
      <c r="W236" s="5" t="s">
        <v>82</v>
      </c>
      <c r="X236" s="4">
        <f t="shared" si="269"/>
        <v>0</v>
      </c>
      <c r="Y236" s="4"/>
      <c r="Z236" s="4"/>
      <c r="AA236" s="4"/>
      <c r="AB236" s="4"/>
    </row>
    <row r="237" spans="1:28" ht="15" customHeight="1" x14ac:dyDescent="0.2">
      <c r="A237" s="5">
        <v>31123210</v>
      </c>
      <c r="B237" s="5" t="s">
        <v>5</v>
      </c>
      <c r="C237" s="26">
        <f t="shared" si="189"/>
        <v>667</v>
      </c>
      <c r="D237" s="26">
        <f t="shared" si="215"/>
        <v>667</v>
      </c>
      <c r="E237" s="26">
        <f t="shared" si="216"/>
        <v>0</v>
      </c>
      <c r="F237" s="26">
        <f t="shared" si="217"/>
        <v>0</v>
      </c>
      <c r="G237" s="26">
        <f t="shared" si="218"/>
        <v>0</v>
      </c>
      <c r="H237" s="5">
        <v>31123210</v>
      </c>
      <c r="I237" s="5" t="s">
        <v>5</v>
      </c>
      <c r="J237" s="4">
        <f t="shared" si="265"/>
        <v>0</v>
      </c>
      <c r="K237" s="4"/>
      <c r="L237" s="4"/>
      <c r="M237" s="4"/>
      <c r="N237" s="4"/>
      <c r="O237" s="5">
        <v>31123210</v>
      </c>
      <c r="P237" s="5" t="s">
        <v>5</v>
      </c>
      <c r="Q237" s="4">
        <f t="shared" si="267"/>
        <v>667</v>
      </c>
      <c r="R237" s="4">
        <v>667</v>
      </c>
      <c r="S237" s="4"/>
      <c r="T237" s="4"/>
      <c r="U237" s="4"/>
      <c r="V237" s="5">
        <v>31123210</v>
      </c>
      <c r="W237" s="5" t="s">
        <v>5</v>
      </c>
      <c r="X237" s="4">
        <f t="shared" si="269"/>
        <v>0</v>
      </c>
      <c r="Y237" s="4"/>
      <c r="Z237" s="4"/>
      <c r="AA237" s="4"/>
      <c r="AB237" s="4"/>
    </row>
    <row r="238" spans="1:28" ht="15" customHeight="1" x14ac:dyDescent="0.2">
      <c r="A238" s="5">
        <v>31123220</v>
      </c>
      <c r="B238" s="5" t="s">
        <v>60</v>
      </c>
      <c r="C238" s="26">
        <f t="shared" si="189"/>
        <v>0</v>
      </c>
      <c r="D238" s="26">
        <f t="shared" si="215"/>
        <v>0</v>
      </c>
      <c r="E238" s="26">
        <f t="shared" si="216"/>
        <v>0</v>
      </c>
      <c r="F238" s="26">
        <f t="shared" si="217"/>
        <v>0</v>
      </c>
      <c r="G238" s="26">
        <f t="shared" si="218"/>
        <v>0</v>
      </c>
      <c r="H238" s="5">
        <v>31123220</v>
      </c>
      <c r="I238" s="5" t="s">
        <v>60</v>
      </c>
      <c r="J238" s="4">
        <f t="shared" si="265"/>
        <v>0</v>
      </c>
      <c r="K238" s="4"/>
      <c r="L238" s="4"/>
      <c r="M238" s="4"/>
      <c r="N238" s="4"/>
      <c r="O238" s="5">
        <v>31123220</v>
      </c>
      <c r="P238" s="5" t="s">
        <v>60</v>
      </c>
      <c r="Q238" s="4">
        <f t="shared" si="267"/>
        <v>0</v>
      </c>
      <c r="R238" s="4"/>
      <c r="S238" s="4"/>
      <c r="T238" s="4"/>
      <c r="U238" s="4"/>
      <c r="V238" s="5">
        <v>31123220</v>
      </c>
      <c r="W238" s="5" t="s">
        <v>60</v>
      </c>
      <c r="X238" s="4">
        <f t="shared" si="269"/>
        <v>0</v>
      </c>
      <c r="Y238" s="4"/>
      <c r="Z238" s="4"/>
      <c r="AA238" s="4"/>
      <c r="AB238" s="4"/>
    </row>
    <row r="239" spans="1:28" ht="15" customHeight="1" x14ac:dyDescent="0.2">
      <c r="A239" s="5">
        <v>31123230</v>
      </c>
      <c r="B239" s="5" t="s">
        <v>48</v>
      </c>
      <c r="C239" s="26">
        <f t="shared" si="189"/>
        <v>100</v>
      </c>
      <c r="D239" s="26">
        <f t="shared" si="215"/>
        <v>0</v>
      </c>
      <c r="E239" s="26">
        <f t="shared" si="216"/>
        <v>100</v>
      </c>
      <c r="F239" s="26">
        <f t="shared" si="217"/>
        <v>0</v>
      </c>
      <c r="G239" s="26">
        <f t="shared" si="218"/>
        <v>0</v>
      </c>
      <c r="H239" s="5">
        <v>31123230</v>
      </c>
      <c r="I239" s="5" t="s">
        <v>48</v>
      </c>
      <c r="J239" s="4">
        <f t="shared" si="265"/>
        <v>0</v>
      </c>
      <c r="K239" s="4"/>
      <c r="L239" s="4"/>
      <c r="M239" s="4"/>
      <c r="N239" s="4"/>
      <c r="O239" s="5">
        <v>31123230</v>
      </c>
      <c r="P239" s="5" t="s">
        <v>48</v>
      </c>
      <c r="Q239" s="4">
        <f t="shared" si="267"/>
        <v>0</v>
      </c>
      <c r="R239" s="4"/>
      <c r="S239" s="4"/>
      <c r="T239" s="4"/>
      <c r="U239" s="4"/>
      <c r="V239" s="5">
        <v>31123230</v>
      </c>
      <c r="W239" s="5" t="s">
        <v>48</v>
      </c>
      <c r="X239" s="4">
        <f t="shared" si="269"/>
        <v>100</v>
      </c>
      <c r="Y239" s="4"/>
      <c r="Z239" s="4">
        <v>100</v>
      </c>
      <c r="AA239" s="4"/>
      <c r="AB239" s="4"/>
    </row>
    <row r="240" spans="1:28" ht="15" customHeight="1" x14ac:dyDescent="0.2">
      <c r="A240" s="5">
        <v>31123290</v>
      </c>
      <c r="B240" s="5" t="s">
        <v>61</v>
      </c>
      <c r="C240" s="26">
        <f t="shared" si="189"/>
        <v>464.6</v>
      </c>
      <c r="D240" s="26">
        <f t="shared" si="215"/>
        <v>424</v>
      </c>
      <c r="E240" s="26">
        <f t="shared" si="216"/>
        <v>9</v>
      </c>
      <c r="F240" s="26">
        <f t="shared" si="217"/>
        <v>31.6</v>
      </c>
      <c r="G240" s="26">
        <f t="shared" si="218"/>
        <v>0</v>
      </c>
      <c r="H240" s="5">
        <v>31123290</v>
      </c>
      <c r="I240" s="5" t="s">
        <v>61</v>
      </c>
      <c r="J240" s="4">
        <f t="shared" si="265"/>
        <v>159</v>
      </c>
      <c r="K240" s="4">
        <v>159</v>
      </c>
      <c r="L240" s="4"/>
      <c r="M240" s="4"/>
      <c r="N240" s="4"/>
      <c r="O240" s="5">
        <v>31123290</v>
      </c>
      <c r="P240" s="5" t="s">
        <v>61</v>
      </c>
      <c r="Q240" s="4">
        <f t="shared" si="267"/>
        <v>296.60000000000002</v>
      </c>
      <c r="R240" s="4">
        <v>265</v>
      </c>
      <c r="S240" s="4"/>
      <c r="T240" s="4">
        <v>31.6</v>
      </c>
      <c r="U240" s="4"/>
      <c r="V240" s="5">
        <v>31123290</v>
      </c>
      <c r="W240" s="5" t="s">
        <v>61</v>
      </c>
      <c r="X240" s="4">
        <f t="shared" si="269"/>
        <v>9</v>
      </c>
      <c r="Y240" s="4"/>
      <c r="Z240" s="4">
        <v>9</v>
      </c>
      <c r="AA240" s="4"/>
      <c r="AB240" s="4"/>
    </row>
    <row r="241" spans="1:28" ht="15" customHeight="1" x14ac:dyDescent="0.2">
      <c r="A241" s="6"/>
      <c r="B241" s="6" t="s">
        <v>35</v>
      </c>
      <c r="C241" s="26">
        <f t="shared" si="189"/>
        <v>5832.4</v>
      </c>
      <c r="D241" s="26">
        <f t="shared" si="215"/>
        <v>1559.7999999999997</v>
      </c>
      <c r="E241" s="26">
        <f t="shared" si="216"/>
        <v>377.79999999999995</v>
      </c>
      <c r="F241" s="26">
        <f t="shared" si="217"/>
        <v>1056.5</v>
      </c>
      <c r="G241" s="26">
        <f t="shared" si="218"/>
        <v>2838.2999999999997</v>
      </c>
      <c r="H241" s="6"/>
      <c r="I241" s="6" t="s">
        <v>35</v>
      </c>
      <c r="J241" s="7">
        <f>J228+J226+J224+J220+J209+J191+J189+J187</f>
        <v>1632.6</v>
      </c>
      <c r="K241" s="7">
        <f>K228+K226+K224+K220+K209+K191+K189+K187</f>
        <v>348.4</v>
      </c>
      <c r="L241" s="7">
        <f t="shared" ref="L241:N241" si="274">L228+L226+L224+L220+L209+L191+L189+L187</f>
        <v>149.4</v>
      </c>
      <c r="M241" s="7">
        <f t="shared" si="274"/>
        <v>149.4</v>
      </c>
      <c r="N241" s="7">
        <f t="shared" si="274"/>
        <v>985.4</v>
      </c>
      <c r="O241" s="6"/>
      <c r="P241" s="6" t="s">
        <v>35</v>
      </c>
      <c r="Q241" s="7">
        <f>Q228+Q226+Q224+Q220+Q209+Q191+Q189+Q187</f>
        <v>3541.3999999999996</v>
      </c>
      <c r="R241" s="7">
        <f>R228+R226+R224+R220+R209+R191+R189+R187</f>
        <v>1167.8</v>
      </c>
      <c r="S241" s="7">
        <f t="shared" ref="S241:U241" si="275">S228+S226+S224+S220+S209+S191+S189+S187</f>
        <v>75.8</v>
      </c>
      <c r="T241" s="7">
        <f t="shared" si="275"/>
        <v>488.5</v>
      </c>
      <c r="U241" s="7">
        <f t="shared" si="275"/>
        <v>1809.3</v>
      </c>
      <c r="V241" s="6"/>
      <c r="W241" s="6" t="s">
        <v>35</v>
      </c>
      <c r="X241" s="7">
        <f>X228+X226+X224+X220+X209+X191+X189+X187</f>
        <v>658.4</v>
      </c>
      <c r="Y241" s="7">
        <f>Y228+Y226+Y224+Y220+Y209+Y191+Y189+Y187</f>
        <v>43.6</v>
      </c>
      <c r="Z241" s="7">
        <f t="shared" ref="Z241:AB241" si="276">Z228+Z226+Z224+Z220+Z209+Z191+Z189+Z187</f>
        <v>152.6</v>
      </c>
      <c r="AA241" s="7">
        <f t="shared" si="276"/>
        <v>418.6</v>
      </c>
      <c r="AB241" s="7">
        <f t="shared" si="276"/>
        <v>43.6</v>
      </c>
    </row>
    <row r="242" spans="1:28" x14ac:dyDescent="0.2">
      <c r="A242" s="8"/>
      <c r="B242" s="8"/>
      <c r="C242" s="9"/>
      <c r="D242" s="10"/>
      <c r="E242" s="10"/>
      <c r="F242" s="10"/>
      <c r="G242" s="10"/>
      <c r="H242" s="8"/>
      <c r="I242" s="8"/>
      <c r="J242" s="9"/>
      <c r="K242" s="10"/>
      <c r="L242" s="10"/>
      <c r="M242" s="10"/>
      <c r="N242" s="10"/>
      <c r="O242" s="10"/>
      <c r="P242" s="8"/>
      <c r="Q242" s="10"/>
      <c r="R242" s="10"/>
      <c r="S242" s="10"/>
      <c r="T242" s="10"/>
      <c r="U242" s="10"/>
      <c r="V242" s="12"/>
      <c r="W242" s="12"/>
      <c r="X242" s="12"/>
      <c r="Y242" s="12"/>
      <c r="Z242" s="12"/>
      <c r="AA242" s="12"/>
      <c r="AB242" s="12"/>
    </row>
    <row r="243" spans="1:28" x14ac:dyDescent="0.2">
      <c r="A243" s="12" t="s">
        <v>109</v>
      </c>
      <c r="B243" s="1"/>
      <c r="C243" s="1"/>
      <c r="D243" s="1"/>
      <c r="E243" s="1"/>
      <c r="F243" s="1" t="s">
        <v>37</v>
      </c>
      <c r="G243" s="12"/>
      <c r="H243" s="12" t="s">
        <v>109</v>
      </c>
      <c r="I243" s="1"/>
      <c r="J243" s="1"/>
      <c r="K243" s="1"/>
      <c r="L243" s="1"/>
      <c r="M243" s="1" t="s">
        <v>37</v>
      </c>
      <c r="N243" s="12"/>
      <c r="O243" s="12" t="s">
        <v>109</v>
      </c>
      <c r="P243" s="1"/>
      <c r="Q243" s="1"/>
      <c r="R243" s="1"/>
      <c r="S243" s="1"/>
      <c r="T243" s="1" t="s">
        <v>37</v>
      </c>
      <c r="U243" s="12"/>
      <c r="V243" s="12" t="s">
        <v>109</v>
      </c>
      <c r="W243" s="1"/>
      <c r="X243" s="1"/>
      <c r="Y243" s="1"/>
      <c r="Z243" s="1"/>
      <c r="AA243" s="1" t="s">
        <v>37</v>
      </c>
      <c r="AB243" s="12"/>
    </row>
    <row r="244" spans="1:28" ht="13.5" x14ac:dyDescent="0.25">
      <c r="A244" s="47" t="s">
        <v>7</v>
      </c>
      <c r="B244" s="47"/>
      <c r="C244" s="17"/>
      <c r="D244" s="47" t="s">
        <v>8</v>
      </c>
      <c r="E244" s="47"/>
      <c r="F244" s="47"/>
      <c r="G244" s="47"/>
      <c r="H244" s="47" t="s">
        <v>7</v>
      </c>
      <c r="I244" s="47"/>
      <c r="J244" s="17"/>
      <c r="K244" s="47" t="s">
        <v>8</v>
      </c>
      <c r="L244" s="47"/>
      <c r="M244" s="47"/>
      <c r="N244" s="47"/>
      <c r="O244" s="47" t="s">
        <v>7</v>
      </c>
      <c r="P244" s="47"/>
      <c r="Q244" s="17"/>
      <c r="R244" s="47" t="s">
        <v>8</v>
      </c>
      <c r="S244" s="47"/>
      <c r="T244" s="47"/>
      <c r="U244" s="47"/>
      <c r="V244" s="47"/>
      <c r="W244" s="47"/>
      <c r="X244" s="17"/>
      <c r="Y244" s="47"/>
      <c r="Z244" s="47"/>
      <c r="AA244" s="47"/>
      <c r="AB244" s="47"/>
    </row>
    <row r="245" spans="1:28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3.5" x14ac:dyDescent="0.25">
      <c r="A246" s="1" t="s">
        <v>63</v>
      </c>
      <c r="B246" s="1"/>
      <c r="C246" s="1"/>
      <c r="D246" s="1" t="s">
        <v>104</v>
      </c>
      <c r="E246" s="1"/>
      <c r="F246" s="1"/>
      <c r="G246" s="1"/>
      <c r="H246" s="1" t="s">
        <v>63</v>
      </c>
      <c r="I246" s="1"/>
      <c r="J246" s="1"/>
      <c r="K246" s="1" t="s">
        <v>129</v>
      </c>
      <c r="L246" s="1"/>
      <c r="M246" s="1"/>
      <c r="N246" s="1"/>
      <c r="O246" s="1" t="s">
        <v>63</v>
      </c>
      <c r="P246" s="1"/>
      <c r="Q246" s="1"/>
      <c r="R246" s="1" t="s">
        <v>119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3.5" x14ac:dyDescent="0.25">
      <c r="A247" s="1" t="s">
        <v>101</v>
      </c>
      <c r="B247" s="1"/>
      <c r="C247" s="1"/>
      <c r="D247" s="17"/>
      <c r="E247" s="1"/>
      <c r="F247" s="1"/>
      <c r="G247" s="1"/>
      <c r="H247" s="1" t="s">
        <v>101</v>
      </c>
      <c r="I247" s="1"/>
      <c r="J247" s="1"/>
      <c r="K247" s="17"/>
      <c r="L247" s="1"/>
      <c r="M247" s="1"/>
      <c r="N247" s="1"/>
      <c r="O247" s="1" t="s">
        <v>101</v>
      </c>
      <c r="P247" s="1"/>
      <c r="Q247" s="1"/>
      <c r="R247" s="55" t="s">
        <v>120</v>
      </c>
      <c r="S247" s="55"/>
      <c r="T247" s="55"/>
      <c r="U247" s="55"/>
      <c r="V247" s="1"/>
      <c r="W247" s="1"/>
      <c r="X247" s="1"/>
      <c r="Y247" s="17"/>
      <c r="Z247" s="1"/>
      <c r="AA247" s="1"/>
      <c r="AB247" s="1"/>
    </row>
    <row r="248" spans="1:28" x14ac:dyDescent="0.2">
      <c r="A248" s="1"/>
      <c r="B248" s="1"/>
      <c r="C248" s="1"/>
      <c r="D248" s="1" t="s">
        <v>9</v>
      </c>
      <c r="E248" s="1"/>
      <c r="F248" s="1"/>
      <c r="G248" s="1"/>
      <c r="H248" s="1"/>
      <c r="I248" s="1"/>
      <c r="J248" s="1"/>
      <c r="K248" s="1" t="s">
        <v>9</v>
      </c>
      <c r="L248" s="1"/>
      <c r="M248" s="1"/>
      <c r="N248" s="1"/>
      <c r="O248" s="1"/>
      <c r="P248" s="1"/>
      <c r="Q248" s="1"/>
      <c r="R248" s="1" t="s">
        <v>9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x14ac:dyDescent="0.2">
      <c r="A249" s="1" t="s">
        <v>116</v>
      </c>
      <c r="B249" s="1"/>
      <c r="C249" s="1"/>
      <c r="D249" s="1" t="s">
        <v>10</v>
      </c>
      <c r="E249" s="1"/>
      <c r="F249" s="1"/>
      <c r="G249" s="1"/>
      <c r="H249" s="1" t="s">
        <v>116</v>
      </c>
      <c r="I249" s="1"/>
      <c r="J249" s="1"/>
      <c r="K249" s="1" t="s">
        <v>10</v>
      </c>
      <c r="L249" s="1"/>
      <c r="M249" s="1"/>
      <c r="N249" s="1"/>
      <c r="O249" s="1" t="s">
        <v>116</v>
      </c>
      <c r="P249" s="1"/>
      <c r="Q249" s="1"/>
      <c r="R249" s="1" t="s">
        <v>10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x14ac:dyDescent="0.2">
      <c r="A250" s="1"/>
      <c r="B250" s="1"/>
      <c r="C250" s="1"/>
      <c r="D250" s="1" t="s">
        <v>11</v>
      </c>
      <c r="E250" s="1"/>
      <c r="F250" s="1"/>
      <c r="G250" s="1"/>
      <c r="H250" s="1"/>
      <c r="I250" s="1"/>
      <c r="J250" s="1"/>
      <c r="K250" s="1" t="s">
        <v>11</v>
      </c>
      <c r="L250" s="1"/>
      <c r="M250" s="1"/>
      <c r="N250" s="1"/>
      <c r="O250" s="1"/>
      <c r="P250" s="1"/>
      <c r="Q250" s="1"/>
      <c r="R250" s="1" t="s">
        <v>11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x14ac:dyDescent="0.2">
      <c r="A252" s="1"/>
      <c r="B252" s="1"/>
      <c r="C252" s="1"/>
      <c r="D252" s="1" t="s">
        <v>105</v>
      </c>
      <c r="E252" s="1"/>
      <c r="F252" s="1"/>
      <c r="G252" s="1"/>
      <c r="H252" s="1"/>
      <c r="I252" s="1"/>
      <c r="J252" s="1"/>
      <c r="K252" s="1" t="s">
        <v>105</v>
      </c>
      <c r="L252" s="1"/>
      <c r="M252" s="1"/>
      <c r="N252" s="1"/>
      <c r="O252" s="1"/>
      <c r="P252" s="1"/>
      <c r="Q252" s="1"/>
      <c r="R252" s="1" t="s">
        <v>105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x14ac:dyDescent="0.2">
      <c r="A253" s="1"/>
      <c r="B253" s="1"/>
      <c r="C253" s="1"/>
      <c r="D253" s="1" t="s">
        <v>86</v>
      </c>
      <c r="E253" s="1"/>
      <c r="F253" s="1"/>
      <c r="G253" s="1"/>
      <c r="H253" s="1"/>
      <c r="I253" s="1"/>
      <c r="J253" s="1"/>
      <c r="K253" s="1" t="s">
        <v>86</v>
      </c>
      <c r="L253" s="1"/>
      <c r="M253" s="1"/>
      <c r="N253" s="1"/>
      <c r="O253" s="1"/>
      <c r="P253" s="1"/>
      <c r="Q253" s="1"/>
      <c r="R253" s="1" t="s">
        <v>86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x14ac:dyDescent="0.2">
      <c r="A255" s="1"/>
      <c r="B255" s="1"/>
      <c r="C255" s="1"/>
      <c r="D255" s="1" t="s">
        <v>117</v>
      </c>
      <c r="E255" s="1"/>
      <c r="F255" s="1"/>
      <c r="G255" s="1"/>
      <c r="H255" s="1"/>
      <c r="I255" s="1"/>
      <c r="J255" s="1"/>
      <c r="K255" s="1" t="s">
        <v>117</v>
      </c>
      <c r="L255" s="1"/>
      <c r="M255" s="1"/>
      <c r="N255" s="1"/>
      <c r="O255" s="1"/>
      <c r="P255" s="1"/>
      <c r="Q255" s="1"/>
      <c r="R255" s="1" t="s">
        <v>117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x14ac:dyDescent="0.2">
      <c r="A257" s="48" t="s">
        <v>115</v>
      </c>
      <c r="B257" s="48"/>
      <c r="C257" s="48"/>
      <c r="D257" s="48"/>
      <c r="E257" s="48"/>
      <c r="F257" s="48"/>
      <c r="G257" s="48"/>
      <c r="H257" s="48" t="s">
        <v>115</v>
      </c>
      <c r="I257" s="48"/>
      <c r="J257" s="48"/>
      <c r="K257" s="48"/>
      <c r="L257" s="48"/>
      <c r="M257" s="48"/>
      <c r="N257" s="48"/>
      <c r="O257" s="48" t="s">
        <v>115</v>
      </c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</row>
    <row r="258" spans="1:28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x14ac:dyDescent="0.2">
      <c r="A259" s="1" t="s">
        <v>13</v>
      </c>
      <c r="B259" s="1"/>
      <c r="C259" s="1"/>
      <c r="D259" s="1" t="s">
        <v>106</v>
      </c>
      <c r="E259" s="1"/>
      <c r="F259" s="1"/>
      <c r="G259" s="1"/>
      <c r="H259" s="1" t="s">
        <v>13</v>
      </c>
      <c r="I259" s="1"/>
      <c r="J259" s="1"/>
      <c r="K259" s="1" t="s">
        <v>106</v>
      </c>
      <c r="L259" s="1"/>
      <c r="M259" s="1"/>
      <c r="N259" s="1"/>
      <c r="O259" s="1" t="s">
        <v>13</v>
      </c>
      <c r="P259" s="1"/>
      <c r="Q259" s="1"/>
      <c r="R259" s="1" t="s">
        <v>106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x14ac:dyDescent="0.2">
      <c r="A260" s="1" t="s">
        <v>15</v>
      </c>
      <c r="B260" s="1"/>
      <c r="C260" s="1"/>
      <c r="D260" s="1" t="s">
        <v>107</v>
      </c>
      <c r="E260" s="1"/>
      <c r="F260" s="1"/>
      <c r="G260" s="1"/>
      <c r="H260" s="1" t="s">
        <v>15</v>
      </c>
      <c r="I260" s="1"/>
      <c r="J260" s="1"/>
      <c r="K260" s="1" t="s">
        <v>107</v>
      </c>
      <c r="L260" s="1"/>
      <c r="M260" s="1"/>
      <c r="N260" s="1"/>
      <c r="O260" s="1" t="s">
        <v>15</v>
      </c>
      <c r="P260" s="1"/>
      <c r="Q260" s="1"/>
      <c r="R260" s="1" t="s">
        <v>107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x14ac:dyDescent="0.2">
      <c r="A261" s="1" t="s">
        <v>17</v>
      </c>
      <c r="B261" s="1"/>
      <c r="C261" s="1"/>
      <c r="D261" s="1" t="s">
        <v>74</v>
      </c>
      <c r="E261" s="1"/>
      <c r="F261" s="1">
        <v>70923</v>
      </c>
      <c r="G261" s="21"/>
      <c r="H261" s="1" t="s">
        <v>17</v>
      </c>
      <c r="I261" s="1"/>
      <c r="J261" s="1"/>
      <c r="K261" s="1" t="s">
        <v>79</v>
      </c>
      <c r="L261" s="1"/>
      <c r="M261" s="1"/>
      <c r="N261" s="21">
        <v>71092</v>
      </c>
      <c r="O261" s="1" t="s">
        <v>17</v>
      </c>
      <c r="P261" s="1"/>
      <c r="Q261" s="1"/>
      <c r="R261" s="1" t="s">
        <v>83</v>
      </c>
      <c r="S261" s="1"/>
      <c r="T261" s="1"/>
      <c r="U261" s="21"/>
      <c r="V261" s="1"/>
      <c r="W261" s="1"/>
      <c r="X261" s="1"/>
      <c r="Y261" s="1"/>
      <c r="Z261" s="1"/>
      <c r="AA261" s="1"/>
      <c r="AB261" s="18"/>
    </row>
    <row r="262" spans="1:28" x14ac:dyDescent="0.2">
      <c r="A262" s="1" t="s">
        <v>19</v>
      </c>
      <c r="B262" s="1"/>
      <c r="C262" s="1"/>
      <c r="D262" s="1" t="s">
        <v>20</v>
      </c>
      <c r="E262" s="1"/>
      <c r="F262" s="1"/>
      <c r="G262" s="1"/>
      <c r="H262" s="1" t="s">
        <v>19</v>
      </c>
      <c r="I262" s="1"/>
      <c r="J262" s="1"/>
      <c r="K262" s="1" t="s">
        <v>20</v>
      </c>
      <c r="L262" s="1"/>
      <c r="M262" s="1"/>
      <c r="N262" s="1"/>
      <c r="O262" s="1" t="s">
        <v>19</v>
      </c>
      <c r="P262" s="1"/>
      <c r="Q262" s="1"/>
      <c r="R262" s="1" t="s">
        <v>20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x14ac:dyDescent="0.2">
      <c r="A263" s="1" t="s">
        <v>21</v>
      </c>
      <c r="B263" s="1"/>
      <c r="C263" s="1"/>
      <c r="D263" s="1"/>
      <c r="E263" s="11">
        <v>340</v>
      </c>
      <c r="F263" s="1" t="s">
        <v>22</v>
      </c>
      <c r="G263" s="1"/>
      <c r="H263" s="1" t="s">
        <v>21</v>
      </c>
      <c r="I263" s="1"/>
      <c r="J263" s="1"/>
      <c r="K263" s="1"/>
      <c r="L263" s="11">
        <v>825</v>
      </c>
      <c r="M263" s="1" t="s">
        <v>22</v>
      </c>
      <c r="N263" s="1"/>
      <c r="O263" s="1" t="s">
        <v>21</v>
      </c>
      <c r="P263" s="1"/>
      <c r="Q263" s="1"/>
      <c r="R263" s="1"/>
      <c r="S263" s="1">
        <v>1985.3</v>
      </c>
      <c r="T263" s="1" t="s">
        <v>22</v>
      </c>
      <c r="U263" s="1"/>
      <c r="V263" s="1"/>
      <c r="W263" s="1"/>
      <c r="X263" s="1"/>
      <c r="Y263" s="1"/>
      <c r="Z263" s="11"/>
      <c r="AA263" s="1"/>
      <c r="AB263" s="1"/>
    </row>
    <row r="264" spans="1:28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x14ac:dyDescent="0.2">
      <c r="A265" s="49" t="s">
        <v>89</v>
      </c>
      <c r="B265" s="49" t="s">
        <v>23</v>
      </c>
      <c r="C265" s="49" t="s">
        <v>24</v>
      </c>
      <c r="D265" s="51" t="s">
        <v>25</v>
      </c>
      <c r="E265" s="52"/>
      <c r="F265" s="52"/>
      <c r="G265" s="53"/>
      <c r="H265" s="49" t="s">
        <v>89</v>
      </c>
      <c r="I265" s="49" t="s">
        <v>23</v>
      </c>
      <c r="J265" s="49" t="s">
        <v>24</v>
      </c>
      <c r="K265" s="54" t="s">
        <v>25</v>
      </c>
      <c r="L265" s="54"/>
      <c r="M265" s="54"/>
      <c r="N265" s="54"/>
      <c r="O265" s="49" t="s">
        <v>89</v>
      </c>
      <c r="P265" s="49" t="s">
        <v>23</v>
      </c>
      <c r="Q265" s="49" t="s">
        <v>24</v>
      </c>
      <c r="R265" s="54" t="s">
        <v>25</v>
      </c>
      <c r="S265" s="54"/>
      <c r="T265" s="54"/>
      <c r="U265" s="54"/>
      <c r="V265" s="58"/>
      <c r="W265" s="58"/>
      <c r="X265" s="58"/>
      <c r="Y265" s="58"/>
      <c r="Z265" s="58"/>
      <c r="AA265" s="58"/>
      <c r="AB265" s="58"/>
    </row>
    <row r="266" spans="1:28" ht="31.5" customHeight="1" x14ac:dyDescent="0.2">
      <c r="A266" s="50"/>
      <c r="B266" s="50"/>
      <c r="C266" s="50"/>
      <c r="D266" s="16" t="s">
        <v>26</v>
      </c>
      <c r="E266" s="16" t="s">
        <v>27</v>
      </c>
      <c r="F266" s="16" t="s">
        <v>28</v>
      </c>
      <c r="G266" s="16" t="s">
        <v>29</v>
      </c>
      <c r="H266" s="50"/>
      <c r="I266" s="50"/>
      <c r="J266" s="50"/>
      <c r="K266" s="16" t="s">
        <v>26</v>
      </c>
      <c r="L266" s="16" t="s">
        <v>27</v>
      </c>
      <c r="M266" s="16" t="s">
        <v>28</v>
      </c>
      <c r="N266" s="16" t="s">
        <v>29</v>
      </c>
      <c r="O266" s="50"/>
      <c r="P266" s="50"/>
      <c r="Q266" s="50"/>
      <c r="R266" s="38" t="s">
        <v>26</v>
      </c>
      <c r="S266" s="38" t="s">
        <v>27</v>
      </c>
      <c r="T266" s="38" t="s">
        <v>28</v>
      </c>
      <c r="U266" s="38" t="s">
        <v>29</v>
      </c>
      <c r="V266" s="58"/>
      <c r="W266" s="58"/>
      <c r="X266" s="58"/>
      <c r="Y266" s="27"/>
      <c r="Z266" s="27"/>
      <c r="AA266" s="27"/>
      <c r="AB266" s="27"/>
    </row>
    <row r="267" spans="1:28" ht="15" customHeight="1" x14ac:dyDescent="0.2">
      <c r="A267" s="22">
        <v>211</v>
      </c>
      <c r="B267" s="22" t="s">
        <v>66</v>
      </c>
      <c r="C267" s="26">
        <f>D267+E267+F267+G267</f>
        <v>0</v>
      </c>
      <c r="D267" s="26">
        <f t="shared" ref="D267:G267" si="277">D268</f>
        <v>0</v>
      </c>
      <c r="E267" s="26">
        <f t="shared" si="277"/>
        <v>0</v>
      </c>
      <c r="F267" s="26">
        <f t="shared" si="277"/>
        <v>0</v>
      </c>
      <c r="G267" s="26">
        <f t="shared" si="277"/>
        <v>0</v>
      </c>
      <c r="H267" s="22">
        <v>211</v>
      </c>
      <c r="I267" s="22" t="s">
        <v>66</v>
      </c>
      <c r="J267" s="26">
        <f>K267+L267+M267+N267</f>
        <v>0</v>
      </c>
      <c r="K267" s="26">
        <f t="shared" ref="K267:N267" si="278">K268</f>
        <v>0</v>
      </c>
      <c r="L267" s="26">
        <f t="shared" si="278"/>
        <v>0</v>
      </c>
      <c r="M267" s="26">
        <f t="shared" si="278"/>
        <v>0</v>
      </c>
      <c r="N267" s="26">
        <f t="shared" si="278"/>
        <v>0</v>
      </c>
      <c r="O267" s="22">
        <v>211</v>
      </c>
      <c r="P267" s="22" t="s">
        <v>66</v>
      </c>
      <c r="Q267" s="26">
        <f>R267+S267+T267+U267</f>
        <v>1250.7</v>
      </c>
      <c r="R267" s="26">
        <f t="shared" ref="R267:U267" si="279">R268</f>
        <v>357.6</v>
      </c>
      <c r="S267" s="26">
        <f t="shared" si="279"/>
        <v>303.10000000000002</v>
      </c>
      <c r="T267" s="26">
        <f t="shared" si="279"/>
        <v>255.8</v>
      </c>
      <c r="U267" s="26">
        <f t="shared" si="279"/>
        <v>334.2</v>
      </c>
      <c r="V267" s="28"/>
      <c r="W267" s="28"/>
      <c r="X267" s="28"/>
      <c r="Y267" s="28"/>
      <c r="Z267" s="28"/>
      <c r="AA267" s="28"/>
      <c r="AB267" s="28"/>
    </row>
    <row r="268" spans="1:28" ht="15" customHeight="1" x14ac:dyDescent="0.2">
      <c r="A268" s="2">
        <v>2111</v>
      </c>
      <c r="B268" s="22" t="s">
        <v>66</v>
      </c>
      <c r="C268" s="3">
        <f>D268+E268+F268+G268</f>
        <v>0</v>
      </c>
      <c r="D268" s="4"/>
      <c r="E268" s="4"/>
      <c r="F268" s="4"/>
      <c r="G268" s="4"/>
      <c r="H268" s="2">
        <v>2111</v>
      </c>
      <c r="I268" s="22" t="s">
        <v>66</v>
      </c>
      <c r="J268" s="3">
        <f>K268+L268+M268+N268</f>
        <v>0</v>
      </c>
      <c r="K268" s="4"/>
      <c r="L268" s="4"/>
      <c r="M268" s="4"/>
      <c r="N268" s="4"/>
      <c r="O268" s="2">
        <v>2111</v>
      </c>
      <c r="P268" s="22" t="s">
        <v>66</v>
      </c>
      <c r="Q268" s="3">
        <f>R268+S268+T268+U268</f>
        <v>1250.7</v>
      </c>
      <c r="R268" s="4">
        <f>255.8+101.8</f>
        <v>357.6</v>
      </c>
      <c r="S268" s="4">
        <f>255.8+47.3</f>
        <v>303.10000000000002</v>
      </c>
      <c r="T268" s="4">
        <v>255.8</v>
      </c>
      <c r="U268" s="4">
        <v>334.2</v>
      </c>
      <c r="V268" s="28"/>
      <c r="W268" s="28"/>
      <c r="X268" s="29"/>
      <c r="Y268" s="30"/>
      <c r="Z268" s="30"/>
      <c r="AA268" s="30"/>
      <c r="AB268" s="30"/>
    </row>
    <row r="269" spans="1:28" ht="15" customHeight="1" x14ac:dyDescent="0.2">
      <c r="A269" s="2">
        <v>212</v>
      </c>
      <c r="B269" s="2" t="s">
        <v>90</v>
      </c>
      <c r="C269" s="26">
        <f>D269+E269+F269+G269</f>
        <v>0</v>
      </c>
      <c r="D269" s="3">
        <f t="shared" ref="D269:G269" si="280">D270</f>
        <v>0</v>
      </c>
      <c r="E269" s="3">
        <f t="shared" si="280"/>
        <v>0</v>
      </c>
      <c r="F269" s="3">
        <f t="shared" si="280"/>
        <v>0</v>
      </c>
      <c r="G269" s="3">
        <f t="shared" si="280"/>
        <v>0</v>
      </c>
      <c r="H269" s="2">
        <v>212</v>
      </c>
      <c r="I269" s="2" t="s">
        <v>90</v>
      </c>
      <c r="J269" s="26">
        <f>K269+L269+M269+N269</f>
        <v>0</v>
      </c>
      <c r="K269" s="3">
        <f t="shared" ref="K269:N269" si="281">K270</f>
        <v>0</v>
      </c>
      <c r="L269" s="3">
        <f t="shared" si="281"/>
        <v>0</v>
      </c>
      <c r="M269" s="3">
        <f t="shared" si="281"/>
        <v>0</v>
      </c>
      <c r="N269" s="3">
        <f t="shared" si="281"/>
        <v>0</v>
      </c>
      <c r="O269" s="2">
        <v>212</v>
      </c>
      <c r="P269" s="2" t="s">
        <v>90</v>
      </c>
      <c r="Q269" s="26">
        <f>R269+S269+T269+U269</f>
        <v>164.60000000000002</v>
      </c>
      <c r="R269" s="3">
        <f t="shared" ref="R269:U269" si="282">R270</f>
        <v>45.6</v>
      </c>
      <c r="S269" s="3">
        <f t="shared" si="282"/>
        <v>39.700000000000003</v>
      </c>
      <c r="T269" s="3">
        <f t="shared" si="282"/>
        <v>36.9</v>
      </c>
      <c r="U269" s="3">
        <f t="shared" si="282"/>
        <v>42.4</v>
      </c>
      <c r="V269" s="28"/>
      <c r="W269" s="28"/>
      <c r="X269" s="29"/>
      <c r="Y269" s="29"/>
      <c r="Z269" s="29"/>
      <c r="AA269" s="29"/>
      <c r="AB269" s="29"/>
    </row>
    <row r="270" spans="1:28" ht="15" customHeight="1" x14ac:dyDescent="0.2">
      <c r="A270" s="2">
        <v>2121</v>
      </c>
      <c r="B270" s="2" t="s">
        <v>91</v>
      </c>
      <c r="C270" s="3">
        <f t="shared" ref="C270" si="283">D270+E270+F270+G270</f>
        <v>0</v>
      </c>
      <c r="D270" s="4"/>
      <c r="E270" s="4"/>
      <c r="F270" s="4"/>
      <c r="G270" s="4"/>
      <c r="H270" s="2">
        <v>2121</v>
      </c>
      <c r="I270" s="2" t="s">
        <v>91</v>
      </c>
      <c r="J270" s="3">
        <f t="shared" ref="J270" si="284">K270+L270+M270+N270</f>
        <v>0</v>
      </c>
      <c r="K270" s="4"/>
      <c r="L270" s="4"/>
      <c r="M270" s="4"/>
      <c r="N270" s="4"/>
      <c r="O270" s="2">
        <v>2121</v>
      </c>
      <c r="P270" s="2" t="s">
        <v>91</v>
      </c>
      <c r="Q270" s="3">
        <f t="shared" ref="Q270" si="285">R270+S270+T270+U270</f>
        <v>164.60000000000002</v>
      </c>
      <c r="R270" s="4">
        <v>45.6</v>
      </c>
      <c r="S270" s="4">
        <v>39.700000000000003</v>
      </c>
      <c r="T270" s="4">
        <v>36.9</v>
      </c>
      <c r="U270" s="4">
        <v>42.4</v>
      </c>
      <c r="V270" s="28"/>
      <c r="W270" s="28"/>
      <c r="X270" s="29"/>
      <c r="Y270" s="30"/>
      <c r="Z270" s="30"/>
      <c r="AA270" s="30"/>
      <c r="AB270" s="30"/>
    </row>
    <row r="271" spans="1:28" ht="15" customHeight="1" x14ac:dyDescent="0.2">
      <c r="A271" s="2">
        <v>221</v>
      </c>
      <c r="B271" s="2" t="s">
        <v>67</v>
      </c>
      <c r="C271" s="26">
        <f>D271+E271+F271+G271</f>
        <v>0</v>
      </c>
      <c r="D271" s="3">
        <f t="shared" ref="D271:G271" si="286">D272+D273+D279+D282+D287</f>
        <v>0</v>
      </c>
      <c r="E271" s="3">
        <f t="shared" si="286"/>
        <v>0</v>
      </c>
      <c r="F271" s="3">
        <f t="shared" si="286"/>
        <v>0</v>
      </c>
      <c r="G271" s="3">
        <f t="shared" si="286"/>
        <v>0</v>
      </c>
      <c r="H271" s="2">
        <v>221</v>
      </c>
      <c r="I271" s="2" t="s">
        <v>67</v>
      </c>
      <c r="J271" s="26">
        <f>K271+L271+M271+N271</f>
        <v>0</v>
      </c>
      <c r="K271" s="3">
        <f t="shared" ref="K271:N271" si="287">K272+K273+K279+K282+K287</f>
        <v>0</v>
      </c>
      <c r="L271" s="3">
        <f t="shared" si="287"/>
        <v>0</v>
      </c>
      <c r="M271" s="3">
        <f t="shared" si="287"/>
        <v>0</v>
      </c>
      <c r="N271" s="3">
        <f t="shared" si="287"/>
        <v>0</v>
      </c>
      <c r="O271" s="2">
        <v>221</v>
      </c>
      <c r="P271" s="2" t="s">
        <v>67</v>
      </c>
      <c r="Q271" s="26">
        <f>R271+S271+T271+U271</f>
        <v>305</v>
      </c>
      <c r="R271" s="3">
        <f t="shared" ref="R271:U271" si="288">R272+R273+R279+R282+R287</f>
        <v>65</v>
      </c>
      <c r="S271" s="3">
        <f t="shared" si="288"/>
        <v>100</v>
      </c>
      <c r="T271" s="3">
        <f t="shared" si="288"/>
        <v>70</v>
      </c>
      <c r="U271" s="3">
        <f t="shared" si="288"/>
        <v>70</v>
      </c>
      <c r="V271" s="28"/>
      <c r="W271" s="28"/>
      <c r="X271" s="29"/>
      <c r="Y271" s="29"/>
      <c r="Z271" s="29"/>
      <c r="AA271" s="29"/>
      <c r="AB271" s="29"/>
    </row>
    <row r="272" spans="1:28" ht="15" customHeight="1" x14ac:dyDescent="0.2">
      <c r="A272" s="2">
        <v>2211</v>
      </c>
      <c r="B272" s="2" t="s">
        <v>92</v>
      </c>
      <c r="C272" s="3">
        <f t="shared" ref="C272:C273" si="289">D272+E272+F272+G272</f>
        <v>0</v>
      </c>
      <c r="D272" s="4"/>
      <c r="E272" s="4"/>
      <c r="F272" s="4"/>
      <c r="G272" s="4"/>
      <c r="H272" s="2">
        <v>2211</v>
      </c>
      <c r="I272" s="2" t="s">
        <v>92</v>
      </c>
      <c r="J272" s="3">
        <f t="shared" ref="J272:J273" si="290">K272+L272+M272+N272</f>
        <v>0</v>
      </c>
      <c r="K272" s="4"/>
      <c r="L272" s="4"/>
      <c r="M272" s="4"/>
      <c r="N272" s="4"/>
      <c r="O272" s="2">
        <v>2211</v>
      </c>
      <c r="P272" s="2" t="s">
        <v>92</v>
      </c>
      <c r="Q272" s="3">
        <f t="shared" ref="Q272:Q273" si="291">R272+S272+T272+U272</f>
        <v>150</v>
      </c>
      <c r="R272" s="4">
        <v>37.5</v>
      </c>
      <c r="S272" s="4">
        <v>37.5</v>
      </c>
      <c r="T272" s="4">
        <v>37.5</v>
      </c>
      <c r="U272" s="4">
        <v>37.5</v>
      </c>
      <c r="V272" s="28"/>
      <c r="W272" s="28"/>
      <c r="X272" s="29"/>
      <c r="Y272" s="30"/>
      <c r="Z272" s="30"/>
      <c r="AA272" s="30"/>
      <c r="AB272" s="30"/>
    </row>
    <row r="273" spans="1:28" ht="15" customHeight="1" x14ac:dyDescent="0.2">
      <c r="A273" s="2">
        <v>2212</v>
      </c>
      <c r="B273" s="2" t="s">
        <v>55</v>
      </c>
      <c r="C273" s="3">
        <f t="shared" si="289"/>
        <v>0</v>
      </c>
      <c r="D273" s="3">
        <f>D274+D275+D276</f>
        <v>0</v>
      </c>
      <c r="E273" s="3">
        <f t="shared" ref="E273:G273" si="292">E274+E275+E276</f>
        <v>0</v>
      </c>
      <c r="F273" s="3">
        <f t="shared" si="292"/>
        <v>0</v>
      </c>
      <c r="G273" s="3">
        <f t="shared" si="292"/>
        <v>0</v>
      </c>
      <c r="H273" s="2">
        <v>2212</v>
      </c>
      <c r="I273" s="2" t="s">
        <v>55</v>
      </c>
      <c r="J273" s="3">
        <f t="shared" si="290"/>
        <v>0</v>
      </c>
      <c r="K273" s="3">
        <f>K274+K275+K276</f>
        <v>0</v>
      </c>
      <c r="L273" s="3">
        <f t="shared" ref="L273:N273" si="293">L274+L275+L276</f>
        <v>0</v>
      </c>
      <c r="M273" s="3">
        <f t="shared" si="293"/>
        <v>0</v>
      </c>
      <c r="N273" s="3">
        <f t="shared" si="293"/>
        <v>0</v>
      </c>
      <c r="O273" s="2">
        <v>2212</v>
      </c>
      <c r="P273" s="2" t="s">
        <v>55</v>
      </c>
      <c r="Q273" s="3">
        <f t="shared" si="291"/>
        <v>0</v>
      </c>
      <c r="R273" s="3">
        <f>R274+R275+R276</f>
        <v>0</v>
      </c>
      <c r="S273" s="3">
        <f t="shared" ref="S273:U273" si="294">S274+S275+S276</f>
        <v>0</v>
      </c>
      <c r="T273" s="3">
        <f t="shared" si="294"/>
        <v>0</v>
      </c>
      <c r="U273" s="3">
        <f t="shared" si="294"/>
        <v>0</v>
      </c>
      <c r="V273" s="28"/>
      <c r="W273" s="28"/>
      <c r="X273" s="29"/>
      <c r="Y273" s="29"/>
      <c r="Z273" s="29"/>
      <c r="AA273" s="29"/>
      <c r="AB273" s="29"/>
    </row>
    <row r="274" spans="1:28" ht="15" customHeight="1" x14ac:dyDescent="0.2">
      <c r="A274" s="5">
        <v>22122100</v>
      </c>
      <c r="B274" s="13" t="s">
        <v>39</v>
      </c>
      <c r="C274" s="4">
        <f>D274+E274+F274+G274</f>
        <v>0</v>
      </c>
      <c r="D274" s="4"/>
      <c r="E274" s="4"/>
      <c r="F274" s="4"/>
      <c r="G274" s="4"/>
      <c r="H274" s="5">
        <v>22122100</v>
      </c>
      <c r="I274" s="13" t="s">
        <v>39</v>
      </c>
      <c r="J274" s="4">
        <f>K274+L274+M274+N274</f>
        <v>0</v>
      </c>
      <c r="K274" s="4"/>
      <c r="L274" s="4"/>
      <c r="M274" s="4"/>
      <c r="N274" s="4"/>
      <c r="O274" s="5">
        <v>22122100</v>
      </c>
      <c r="P274" s="13" t="s">
        <v>39</v>
      </c>
      <c r="Q274" s="4">
        <f>R274+S274+T274+U274</f>
        <v>0</v>
      </c>
      <c r="R274" s="4"/>
      <c r="S274" s="4"/>
      <c r="T274" s="4"/>
      <c r="U274" s="4"/>
      <c r="V274" s="27"/>
      <c r="W274" s="31"/>
      <c r="X274" s="30"/>
      <c r="Y274" s="30"/>
      <c r="Z274" s="30"/>
      <c r="AA274" s="30"/>
      <c r="AB274" s="30"/>
    </row>
    <row r="275" spans="1:28" ht="15" customHeight="1" x14ac:dyDescent="0.2">
      <c r="A275" s="5">
        <v>22122200</v>
      </c>
      <c r="B275" s="13" t="s">
        <v>40</v>
      </c>
      <c r="C275" s="4">
        <f>D275+E275+F275+G275</f>
        <v>0</v>
      </c>
      <c r="D275" s="4"/>
      <c r="E275" s="4"/>
      <c r="F275" s="4"/>
      <c r="G275" s="4"/>
      <c r="H275" s="5">
        <v>22122200</v>
      </c>
      <c r="I275" s="13" t="s">
        <v>40</v>
      </c>
      <c r="J275" s="4">
        <f>K275+L275+M275+N275</f>
        <v>0</v>
      </c>
      <c r="K275" s="4"/>
      <c r="L275" s="4"/>
      <c r="M275" s="4"/>
      <c r="N275" s="4"/>
      <c r="O275" s="5">
        <v>22122200</v>
      </c>
      <c r="P275" s="13" t="s">
        <v>40</v>
      </c>
      <c r="Q275" s="4">
        <f>R275+S275+T275+U275</f>
        <v>0</v>
      </c>
      <c r="R275" s="4"/>
      <c r="S275" s="4"/>
      <c r="T275" s="4"/>
      <c r="U275" s="4"/>
      <c r="V275" s="27"/>
      <c r="W275" s="31"/>
      <c r="X275" s="30"/>
      <c r="Y275" s="30"/>
      <c r="Z275" s="30"/>
      <c r="AA275" s="30"/>
      <c r="AB275" s="30"/>
    </row>
    <row r="276" spans="1:28" ht="15" customHeight="1" x14ac:dyDescent="0.2">
      <c r="A276" s="5">
        <v>22122900</v>
      </c>
      <c r="B276" s="13" t="s">
        <v>56</v>
      </c>
      <c r="C276" s="4">
        <f>D276+E276+F276+G276</f>
        <v>0</v>
      </c>
      <c r="D276" s="4"/>
      <c r="E276" s="4"/>
      <c r="F276" s="4"/>
      <c r="G276" s="4"/>
      <c r="H276" s="5">
        <v>22122900</v>
      </c>
      <c r="I276" s="13" t="s">
        <v>56</v>
      </c>
      <c r="J276" s="4">
        <f>K276+L276+M276+N276</f>
        <v>0</v>
      </c>
      <c r="K276" s="4"/>
      <c r="L276" s="4"/>
      <c r="M276" s="4"/>
      <c r="N276" s="4"/>
      <c r="O276" s="5">
        <v>22122900</v>
      </c>
      <c r="P276" s="13" t="s">
        <v>56</v>
      </c>
      <c r="Q276" s="4">
        <f>R276+S276+T276+U276</f>
        <v>0</v>
      </c>
      <c r="R276" s="4"/>
      <c r="S276" s="4"/>
      <c r="T276" s="4"/>
      <c r="U276" s="4"/>
      <c r="V276" s="27"/>
      <c r="W276" s="31"/>
      <c r="X276" s="30"/>
      <c r="Y276" s="30"/>
      <c r="Z276" s="30"/>
      <c r="AA276" s="30"/>
      <c r="AB276" s="30"/>
    </row>
    <row r="277" spans="1:28" ht="15" customHeight="1" x14ac:dyDescent="0.2">
      <c r="A277" s="2">
        <v>2213</v>
      </c>
      <c r="B277" s="44" t="s">
        <v>113</v>
      </c>
      <c r="C277" s="26">
        <f>D277+E277+F277+G277</f>
        <v>0</v>
      </c>
      <c r="D277" s="26">
        <f t="shared" ref="D277:G277" si="295">D278</f>
        <v>0</v>
      </c>
      <c r="E277" s="26">
        <f t="shared" si="295"/>
        <v>0</v>
      </c>
      <c r="F277" s="26">
        <f t="shared" si="295"/>
        <v>0</v>
      </c>
      <c r="G277" s="26">
        <f t="shared" si="295"/>
        <v>0</v>
      </c>
      <c r="H277" s="2">
        <v>2213</v>
      </c>
      <c r="I277" s="44" t="s">
        <v>113</v>
      </c>
      <c r="J277" s="26">
        <f>K277+L277+M277+N277</f>
        <v>0</v>
      </c>
      <c r="K277" s="26">
        <f t="shared" ref="K277:N277" si="296">K278</f>
        <v>0</v>
      </c>
      <c r="L277" s="26">
        <f t="shared" si="296"/>
        <v>0</v>
      </c>
      <c r="M277" s="26">
        <f t="shared" si="296"/>
        <v>0</v>
      </c>
      <c r="N277" s="26">
        <f t="shared" si="296"/>
        <v>0</v>
      </c>
      <c r="O277" s="2">
        <v>2213</v>
      </c>
      <c r="P277" s="44" t="s">
        <v>113</v>
      </c>
      <c r="Q277" s="26">
        <f>R277+S277+T277+U277</f>
        <v>0</v>
      </c>
      <c r="R277" s="26">
        <f t="shared" ref="R277:U277" si="297">R278</f>
        <v>0</v>
      </c>
      <c r="S277" s="26">
        <f t="shared" si="297"/>
        <v>0</v>
      </c>
      <c r="T277" s="26">
        <f t="shared" si="297"/>
        <v>0</v>
      </c>
      <c r="U277" s="26">
        <f t="shared" si="297"/>
        <v>0</v>
      </c>
      <c r="V277" s="41"/>
      <c r="W277" s="31"/>
      <c r="X277" s="30"/>
      <c r="Y277" s="30"/>
      <c r="Z277" s="30"/>
      <c r="AA277" s="30"/>
      <c r="AB277" s="30"/>
    </row>
    <row r="278" spans="1:28" ht="15" customHeight="1" x14ac:dyDescent="0.2">
      <c r="A278" s="5">
        <v>22131100</v>
      </c>
      <c r="B278" s="45" t="s">
        <v>114</v>
      </c>
      <c r="C278" s="3">
        <f>D278+E278+F278+G278</f>
        <v>0</v>
      </c>
      <c r="D278" s="4"/>
      <c r="E278" s="4"/>
      <c r="F278" s="4"/>
      <c r="G278" s="4"/>
      <c r="H278" s="5">
        <v>22131100</v>
      </c>
      <c r="I278" s="45" t="s">
        <v>114</v>
      </c>
      <c r="J278" s="3">
        <f>K278+L278+M278+N278</f>
        <v>0</v>
      </c>
      <c r="K278" s="4"/>
      <c r="L278" s="4"/>
      <c r="M278" s="4"/>
      <c r="N278" s="4"/>
      <c r="O278" s="5">
        <v>22131100</v>
      </c>
      <c r="P278" s="45" t="s">
        <v>114</v>
      </c>
      <c r="Q278" s="3">
        <f>R278+S278+T278+U278</f>
        <v>0</v>
      </c>
      <c r="R278" s="4"/>
      <c r="S278" s="4"/>
      <c r="T278" s="4"/>
      <c r="U278" s="4"/>
      <c r="V278" s="41"/>
      <c r="W278" s="31"/>
      <c r="X278" s="30"/>
      <c r="Y278" s="30"/>
      <c r="Z278" s="30"/>
      <c r="AA278" s="30"/>
      <c r="AB278" s="30"/>
    </row>
    <row r="279" spans="1:28" ht="15" customHeight="1" x14ac:dyDescent="0.2">
      <c r="A279" s="2">
        <v>2214</v>
      </c>
      <c r="B279" s="2" t="s">
        <v>0</v>
      </c>
      <c r="C279" s="3">
        <f t="shared" ref="C279" si="298">D279+E279+F279+G279</f>
        <v>0</v>
      </c>
      <c r="D279" s="3">
        <f>D280+D281</f>
        <v>0</v>
      </c>
      <c r="E279" s="3">
        <f t="shared" ref="E279:G279" si="299">E280+E281</f>
        <v>0</v>
      </c>
      <c r="F279" s="3">
        <f t="shared" si="299"/>
        <v>0</v>
      </c>
      <c r="G279" s="3">
        <f t="shared" si="299"/>
        <v>0</v>
      </c>
      <c r="H279" s="2">
        <v>2214</v>
      </c>
      <c r="I279" s="2" t="s">
        <v>0</v>
      </c>
      <c r="J279" s="3">
        <f t="shared" ref="J279" si="300">K279+L279+M279+N279</f>
        <v>0</v>
      </c>
      <c r="K279" s="3">
        <f>K280+K281</f>
        <v>0</v>
      </c>
      <c r="L279" s="3">
        <f t="shared" ref="L279:N279" si="301">L280+L281</f>
        <v>0</v>
      </c>
      <c r="M279" s="3">
        <f t="shared" si="301"/>
        <v>0</v>
      </c>
      <c r="N279" s="3">
        <f t="shared" si="301"/>
        <v>0</v>
      </c>
      <c r="O279" s="2">
        <v>2214</v>
      </c>
      <c r="P279" s="2" t="s">
        <v>0</v>
      </c>
      <c r="Q279" s="3">
        <f t="shared" ref="Q279" si="302">R279+S279+T279+U279</f>
        <v>0</v>
      </c>
      <c r="R279" s="3">
        <f>R280+R281</f>
        <v>0</v>
      </c>
      <c r="S279" s="3">
        <f t="shared" ref="S279:U279" si="303">S280+S281</f>
        <v>0</v>
      </c>
      <c r="T279" s="3">
        <f t="shared" si="303"/>
        <v>0</v>
      </c>
      <c r="U279" s="3">
        <f t="shared" si="303"/>
        <v>0</v>
      </c>
      <c r="V279" s="28"/>
      <c r="W279" s="28"/>
      <c r="X279" s="29"/>
      <c r="Y279" s="29"/>
      <c r="Z279" s="29"/>
      <c r="AA279" s="29"/>
      <c r="AB279" s="29"/>
    </row>
    <row r="280" spans="1:28" ht="15" customHeight="1" x14ac:dyDescent="0.2">
      <c r="A280" s="5">
        <v>22141100</v>
      </c>
      <c r="B280" s="5" t="s">
        <v>57</v>
      </c>
      <c r="C280" s="4">
        <f>D280+E280+F280+G280</f>
        <v>0</v>
      </c>
      <c r="D280" s="4"/>
      <c r="E280" s="4"/>
      <c r="F280" s="4"/>
      <c r="G280" s="4"/>
      <c r="H280" s="5">
        <v>22141100</v>
      </c>
      <c r="I280" s="5" t="s">
        <v>57</v>
      </c>
      <c r="J280" s="4">
        <f>K280+L280+M280+N280</f>
        <v>0</v>
      </c>
      <c r="K280" s="4"/>
      <c r="L280" s="4"/>
      <c r="M280" s="4"/>
      <c r="N280" s="4"/>
      <c r="O280" s="5">
        <v>22141100</v>
      </c>
      <c r="P280" s="5" t="s">
        <v>57</v>
      </c>
      <c r="Q280" s="4">
        <f>R280+S280+T280+U280</f>
        <v>0</v>
      </c>
      <c r="R280" s="4"/>
      <c r="S280" s="4"/>
      <c r="T280" s="4"/>
      <c r="U280" s="4"/>
      <c r="V280" s="27"/>
      <c r="W280" s="27"/>
      <c r="X280" s="30"/>
      <c r="Y280" s="29"/>
      <c r="Z280" s="29"/>
      <c r="AA280" s="29"/>
      <c r="AB280" s="29"/>
    </row>
    <row r="281" spans="1:28" ht="15" customHeight="1" x14ac:dyDescent="0.2">
      <c r="A281" s="5">
        <v>22141200</v>
      </c>
      <c r="B281" s="5" t="s">
        <v>1</v>
      </c>
      <c r="C281" s="4">
        <f>D281+E281+F281+G281</f>
        <v>0</v>
      </c>
      <c r="D281" s="4"/>
      <c r="E281" s="4"/>
      <c r="F281" s="4"/>
      <c r="G281" s="4"/>
      <c r="H281" s="5">
        <v>22141200</v>
      </c>
      <c r="I281" s="5" t="s">
        <v>1</v>
      </c>
      <c r="J281" s="4">
        <f>K281+L281+M281+N281</f>
        <v>0</v>
      </c>
      <c r="K281" s="4"/>
      <c r="L281" s="4"/>
      <c r="M281" s="4"/>
      <c r="N281" s="4"/>
      <c r="O281" s="5">
        <v>22141200</v>
      </c>
      <c r="P281" s="5" t="s">
        <v>1</v>
      </c>
      <c r="Q281" s="4">
        <f>R281+S281+T281+U281</f>
        <v>0</v>
      </c>
      <c r="R281" s="4"/>
      <c r="S281" s="4"/>
      <c r="T281" s="4"/>
      <c r="U281" s="4"/>
      <c r="V281" s="27"/>
      <c r="W281" s="27"/>
      <c r="X281" s="30"/>
      <c r="Y281" s="29"/>
      <c r="Z281" s="29"/>
      <c r="AA281" s="29"/>
      <c r="AB281" s="29"/>
    </row>
    <row r="282" spans="1:28" ht="15" customHeight="1" x14ac:dyDescent="0.2">
      <c r="A282" s="2">
        <v>2215</v>
      </c>
      <c r="B282" s="2" t="s">
        <v>41</v>
      </c>
      <c r="C282" s="3">
        <f t="shared" ref="C282:C288" si="304">D282+E282+F282+G282</f>
        <v>0</v>
      </c>
      <c r="D282" s="3">
        <f>D283+D284+D285+D286</f>
        <v>0</v>
      </c>
      <c r="E282" s="3">
        <f t="shared" ref="E282:G282" si="305">E283+E284+E285+E286</f>
        <v>0</v>
      </c>
      <c r="F282" s="3">
        <f t="shared" si="305"/>
        <v>0</v>
      </c>
      <c r="G282" s="3">
        <f t="shared" si="305"/>
        <v>0</v>
      </c>
      <c r="H282" s="2">
        <v>2215</v>
      </c>
      <c r="I282" s="2" t="s">
        <v>41</v>
      </c>
      <c r="J282" s="3">
        <f t="shared" ref="J282:J288" si="306">K282+L282+M282+N282</f>
        <v>0</v>
      </c>
      <c r="K282" s="3">
        <f>K283+K284+K285+K286</f>
        <v>0</v>
      </c>
      <c r="L282" s="3">
        <f t="shared" ref="L282:N282" si="307">L283+L284+L285+L286</f>
        <v>0</v>
      </c>
      <c r="M282" s="3">
        <f t="shared" si="307"/>
        <v>0</v>
      </c>
      <c r="N282" s="3">
        <f t="shared" si="307"/>
        <v>0</v>
      </c>
      <c r="O282" s="2">
        <v>2215</v>
      </c>
      <c r="P282" s="2" t="s">
        <v>41</v>
      </c>
      <c r="Q282" s="3">
        <f t="shared" ref="Q282:Q288" si="308">R282+S282+T282+U282</f>
        <v>155</v>
      </c>
      <c r="R282" s="3">
        <f>R283+R284+R285+R286</f>
        <v>27.5</v>
      </c>
      <c r="S282" s="3">
        <f t="shared" ref="S282:U282" si="309">S283+S284+S285+S286</f>
        <v>62.5</v>
      </c>
      <c r="T282" s="3">
        <f t="shared" si="309"/>
        <v>32.5</v>
      </c>
      <c r="U282" s="3">
        <f t="shared" si="309"/>
        <v>32.5</v>
      </c>
      <c r="V282" s="28"/>
      <c r="W282" s="28"/>
      <c r="X282" s="29"/>
      <c r="Y282" s="29"/>
      <c r="Z282" s="29"/>
      <c r="AA282" s="29"/>
      <c r="AB282" s="29"/>
    </row>
    <row r="283" spans="1:28" ht="15" customHeight="1" x14ac:dyDescent="0.2">
      <c r="A283" s="5">
        <v>22151400</v>
      </c>
      <c r="B283" s="5" t="s">
        <v>42</v>
      </c>
      <c r="C283" s="4">
        <f t="shared" si="304"/>
        <v>0</v>
      </c>
      <c r="D283" s="4"/>
      <c r="E283" s="4"/>
      <c r="F283" s="4"/>
      <c r="G283" s="4"/>
      <c r="H283" s="5">
        <v>22151400</v>
      </c>
      <c r="I283" s="5" t="s">
        <v>42</v>
      </c>
      <c r="J283" s="4">
        <f t="shared" si="306"/>
        <v>0</v>
      </c>
      <c r="K283" s="4"/>
      <c r="L283" s="4"/>
      <c r="M283" s="4"/>
      <c r="N283" s="4"/>
      <c r="O283" s="5">
        <v>22151400</v>
      </c>
      <c r="P283" s="5" t="s">
        <v>42</v>
      </c>
      <c r="Q283" s="4">
        <f t="shared" si="308"/>
        <v>20</v>
      </c>
      <c r="R283" s="4">
        <v>5</v>
      </c>
      <c r="S283" s="4">
        <v>5</v>
      </c>
      <c r="T283" s="4">
        <v>5</v>
      </c>
      <c r="U283" s="4">
        <v>5</v>
      </c>
      <c r="V283" s="27"/>
      <c r="W283" s="27"/>
      <c r="X283" s="30"/>
      <c r="Y283" s="30"/>
      <c r="Z283" s="30"/>
      <c r="AA283" s="30"/>
      <c r="AB283" s="30"/>
    </row>
    <row r="284" spans="1:28" ht="15" customHeight="1" x14ac:dyDescent="0.2">
      <c r="A284" s="5">
        <v>22152100</v>
      </c>
      <c r="B284" s="5" t="s">
        <v>112</v>
      </c>
      <c r="C284" s="4">
        <f t="shared" si="304"/>
        <v>0</v>
      </c>
      <c r="D284" s="4"/>
      <c r="E284" s="4"/>
      <c r="F284" s="4"/>
      <c r="G284" s="4"/>
      <c r="H284" s="5">
        <v>22152100</v>
      </c>
      <c r="I284" s="5" t="s">
        <v>112</v>
      </c>
      <c r="J284" s="4">
        <f t="shared" si="306"/>
        <v>0</v>
      </c>
      <c r="K284" s="4"/>
      <c r="L284" s="4"/>
      <c r="M284" s="4"/>
      <c r="N284" s="4"/>
      <c r="O284" s="5">
        <v>22152100</v>
      </c>
      <c r="P284" s="5" t="s">
        <v>112</v>
      </c>
      <c r="Q284" s="4">
        <f t="shared" si="308"/>
        <v>0</v>
      </c>
      <c r="R284" s="4"/>
      <c r="S284" s="4"/>
      <c r="T284" s="4"/>
      <c r="U284" s="4"/>
      <c r="V284" s="27"/>
      <c r="W284" s="27"/>
      <c r="X284" s="30"/>
      <c r="Y284" s="30"/>
      <c r="Z284" s="30"/>
      <c r="AA284" s="30"/>
      <c r="AB284" s="30"/>
    </row>
    <row r="285" spans="1:28" ht="15" customHeight="1" x14ac:dyDescent="0.2">
      <c r="A285" s="5">
        <v>22153100</v>
      </c>
      <c r="B285" s="5" t="s">
        <v>93</v>
      </c>
      <c r="C285" s="4">
        <f t="shared" si="304"/>
        <v>0</v>
      </c>
      <c r="D285" s="4"/>
      <c r="E285" s="4"/>
      <c r="F285" s="4"/>
      <c r="G285" s="4"/>
      <c r="H285" s="5">
        <v>22153100</v>
      </c>
      <c r="I285" s="5" t="s">
        <v>93</v>
      </c>
      <c r="J285" s="4">
        <f t="shared" si="306"/>
        <v>0</v>
      </c>
      <c r="K285" s="4"/>
      <c r="L285" s="4"/>
      <c r="M285" s="4"/>
      <c r="N285" s="4"/>
      <c r="O285" s="5">
        <v>22153100</v>
      </c>
      <c r="P285" s="5" t="s">
        <v>93</v>
      </c>
      <c r="Q285" s="4">
        <f t="shared" si="308"/>
        <v>30</v>
      </c>
      <c r="R285" s="4">
        <v>7.5</v>
      </c>
      <c r="S285" s="4">
        <v>7.5</v>
      </c>
      <c r="T285" s="4">
        <v>7.5</v>
      </c>
      <c r="U285" s="4">
        <v>7.5</v>
      </c>
      <c r="V285" s="27"/>
      <c r="W285" s="27"/>
      <c r="X285" s="30"/>
      <c r="Y285" s="30"/>
      <c r="Z285" s="30"/>
      <c r="AA285" s="30"/>
      <c r="AB285" s="30"/>
    </row>
    <row r="286" spans="1:28" ht="25.5" x14ac:dyDescent="0.2">
      <c r="A286" s="5">
        <v>22154900</v>
      </c>
      <c r="B286" s="5" t="s">
        <v>94</v>
      </c>
      <c r="C286" s="4">
        <f t="shared" si="304"/>
        <v>0</v>
      </c>
      <c r="D286" s="4"/>
      <c r="E286" s="4"/>
      <c r="F286" s="4"/>
      <c r="G286" s="4"/>
      <c r="H286" s="5">
        <v>22154900</v>
      </c>
      <c r="I286" s="5" t="s">
        <v>94</v>
      </c>
      <c r="J286" s="4">
        <f t="shared" si="306"/>
        <v>0</v>
      </c>
      <c r="K286" s="4"/>
      <c r="L286" s="4"/>
      <c r="M286" s="4"/>
      <c r="N286" s="4"/>
      <c r="O286" s="5">
        <v>22154900</v>
      </c>
      <c r="P286" s="5" t="s">
        <v>94</v>
      </c>
      <c r="Q286" s="4">
        <f t="shared" si="308"/>
        <v>105</v>
      </c>
      <c r="R286" s="4">
        <v>15</v>
      </c>
      <c r="S286" s="4">
        <v>50</v>
      </c>
      <c r="T286" s="4">
        <v>20</v>
      </c>
      <c r="U286" s="4">
        <v>20</v>
      </c>
      <c r="V286" s="27"/>
      <c r="W286" s="27"/>
      <c r="X286" s="30"/>
      <c r="Y286" s="30"/>
      <c r="Z286" s="30"/>
      <c r="AA286" s="30"/>
      <c r="AB286" s="30"/>
    </row>
    <row r="287" spans="1:28" ht="15" customHeight="1" x14ac:dyDescent="0.2">
      <c r="A287" s="2">
        <v>2218</v>
      </c>
      <c r="B287" s="2" t="s">
        <v>59</v>
      </c>
      <c r="C287" s="3">
        <f t="shared" si="304"/>
        <v>0</v>
      </c>
      <c r="D287" s="3">
        <f>D288</f>
        <v>0</v>
      </c>
      <c r="E287" s="3">
        <f t="shared" ref="E287:G287" si="310">E288</f>
        <v>0</v>
      </c>
      <c r="F287" s="3">
        <f t="shared" si="310"/>
        <v>0</v>
      </c>
      <c r="G287" s="3">
        <f t="shared" si="310"/>
        <v>0</v>
      </c>
      <c r="H287" s="2">
        <v>2218</v>
      </c>
      <c r="I287" s="2" t="s">
        <v>59</v>
      </c>
      <c r="J287" s="3">
        <f t="shared" si="306"/>
        <v>0</v>
      </c>
      <c r="K287" s="3">
        <f>K288</f>
        <v>0</v>
      </c>
      <c r="L287" s="3">
        <f t="shared" ref="L287:N287" si="311">L288</f>
        <v>0</v>
      </c>
      <c r="M287" s="3">
        <f t="shared" si="311"/>
        <v>0</v>
      </c>
      <c r="N287" s="3">
        <f t="shared" si="311"/>
        <v>0</v>
      </c>
      <c r="O287" s="2">
        <v>2218</v>
      </c>
      <c r="P287" s="2" t="s">
        <v>59</v>
      </c>
      <c r="Q287" s="3">
        <f t="shared" si="308"/>
        <v>0</v>
      </c>
      <c r="R287" s="3">
        <f>R288</f>
        <v>0</v>
      </c>
      <c r="S287" s="3">
        <f t="shared" ref="S287:U287" si="312">S288</f>
        <v>0</v>
      </c>
      <c r="T287" s="3">
        <f t="shared" si="312"/>
        <v>0</v>
      </c>
      <c r="U287" s="3">
        <f t="shared" si="312"/>
        <v>0</v>
      </c>
      <c r="V287" s="28"/>
      <c r="W287" s="28"/>
      <c r="X287" s="29"/>
      <c r="Y287" s="30"/>
      <c r="Z287" s="30"/>
      <c r="AA287" s="30"/>
      <c r="AB287" s="30"/>
    </row>
    <row r="288" spans="1:28" ht="15" customHeight="1" x14ac:dyDescent="0.2">
      <c r="A288" s="5">
        <v>22181100</v>
      </c>
      <c r="B288" s="5" t="s">
        <v>59</v>
      </c>
      <c r="C288" s="4">
        <f t="shared" si="304"/>
        <v>0</v>
      </c>
      <c r="D288" s="4"/>
      <c r="E288" s="4"/>
      <c r="F288" s="4"/>
      <c r="G288" s="4"/>
      <c r="H288" s="5">
        <v>22181100</v>
      </c>
      <c r="I288" s="5" t="s">
        <v>59</v>
      </c>
      <c r="J288" s="4">
        <f t="shared" si="306"/>
        <v>0</v>
      </c>
      <c r="K288" s="4"/>
      <c r="L288" s="4"/>
      <c r="M288" s="4"/>
      <c r="N288" s="4"/>
      <c r="O288" s="5">
        <v>22181100</v>
      </c>
      <c r="P288" s="5" t="s">
        <v>59</v>
      </c>
      <c r="Q288" s="4">
        <f t="shared" si="308"/>
        <v>0</v>
      </c>
      <c r="R288" s="4"/>
      <c r="S288" s="4"/>
      <c r="T288" s="4"/>
      <c r="U288" s="4"/>
      <c r="V288" s="27"/>
      <c r="W288" s="27"/>
      <c r="X288" s="30"/>
      <c r="Y288" s="30"/>
      <c r="Z288" s="30"/>
      <c r="AA288" s="30"/>
      <c r="AB288" s="30"/>
    </row>
    <row r="289" spans="1:28" ht="15" customHeight="1" x14ac:dyDescent="0.2">
      <c r="A289" s="2">
        <v>222</v>
      </c>
      <c r="B289" s="2" t="s">
        <v>68</v>
      </c>
      <c r="C289" s="26">
        <f>D289+E289+F289+G289</f>
        <v>0</v>
      </c>
      <c r="D289" s="3">
        <f t="shared" ref="D289:G289" si="313">D290+D293+D296+D297</f>
        <v>0</v>
      </c>
      <c r="E289" s="3">
        <f t="shared" si="313"/>
        <v>0</v>
      </c>
      <c r="F289" s="3">
        <f t="shared" si="313"/>
        <v>0</v>
      </c>
      <c r="G289" s="3">
        <f t="shared" si="313"/>
        <v>0</v>
      </c>
      <c r="H289" s="2">
        <v>222</v>
      </c>
      <c r="I289" s="2" t="s">
        <v>68</v>
      </c>
      <c r="J289" s="26">
        <f>K289+L289+M289+N289</f>
        <v>0</v>
      </c>
      <c r="K289" s="3">
        <f t="shared" ref="K289:N289" si="314">K290+K293+K296+K297</f>
        <v>0</v>
      </c>
      <c r="L289" s="3">
        <f t="shared" si="314"/>
        <v>0</v>
      </c>
      <c r="M289" s="3">
        <f t="shared" si="314"/>
        <v>0</v>
      </c>
      <c r="N289" s="3">
        <f t="shared" si="314"/>
        <v>0</v>
      </c>
      <c r="O289" s="2">
        <v>222</v>
      </c>
      <c r="P289" s="2" t="s">
        <v>68</v>
      </c>
      <c r="Q289" s="26">
        <f>R289+S289+T289+U289</f>
        <v>50</v>
      </c>
      <c r="R289" s="3">
        <f t="shared" ref="R289:U289" si="315">R290+R293+R296+R297</f>
        <v>12.5</v>
      </c>
      <c r="S289" s="3">
        <f t="shared" si="315"/>
        <v>12.5</v>
      </c>
      <c r="T289" s="3">
        <f t="shared" si="315"/>
        <v>12.5</v>
      </c>
      <c r="U289" s="3">
        <f t="shared" si="315"/>
        <v>12.5</v>
      </c>
      <c r="V289" s="28"/>
      <c r="W289" s="28"/>
      <c r="X289" s="29"/>
      <c r="Y289" s="29"/>
      <c r="Z289" s="29"/>
      <c r="AA289" s="29"/>
      <c r="AB289" s="29"/>
    </row>
    <row r="290" spans="1:28" ht="15" customHeight="1" x14ac:dyDescent="0.2">
      <c r="A290" s="2">
        <v>2221</v>
      </c>
      <c r="B290" s="2" t="s">
        <v>44</v>
      </c>
      <c r="C290" s="3">
        <f t="shared" ref="C290:C299" si="316">D290+E290+F290+G290</f>
        <v>0</v>
      </c>
      <c r="D290" s="3">
        <f>D291+D292</f>
        <v>0</v>
      </c>
      <c r="E290" s="3">
        <f t="shared" ref="E290:G290" si="317">E291+E292</f>
        <v>0</v>
      </c>
      <c r="F290" s="3">
        <f t="shared" si="317"/>
        <v>0</v>
      </c>
      <c r="G290" s="3">
        <f t="shared" si="317"/>
        <v>0</v>
      </c>
      <c r="H290" s="2">
        <v>2221</v>
      </c>
      <c r="I290" s="2" t="s">
        <v>44</v>
      </c>
      <c r="J290" s="3">
        <f t="shared" ref="J290:J299" si="318">K290+L290+M290+N290</f>
        <v>0</v>
      </c>
      <c r="K290" s="3">
        <f>K291+K292</f>
        <v>0</v>
      </c>
      <c r="L290" s="3">
        <f t="shared" ref="L290:N290" si="319">L291+L292</f>
        <v>0</v>
      </c>
      <c r="M290" s="3">
        <f t="shared" si="319"/>
        <v>0</v>
      </c>
      <c r="N290" s="3">
        <f t="shared" si="319"/>
        <v>0</v>
      </c>
      <c r="O290" s="2">
        <v>2221</v>
      </c>
      <c r="P290" s="2" t="s">
        <v>44</v>
      </c>
      <c r="Q290" s="3">
        <f t="shared" ref="Q290:Q299" si="320">R290+S290+T290+U290</f>
        <v>0</v>
      </c>
      <c r="R290" s="3">
        <f>R291+R292</f>
        <v>0</v>
      </c>
      <c r="S290" s="3">
        <f t="shared" ref="S290:U290" si="321">S291+S292</f>
        <v>0</v>
      </c>
      <c r="T290" s="3">
        <f t="shared" si="321"/>
        <v>0</v>
      </c>
      <c r="U290" s="3">
        <f t="shared" si="321"/>
        <v>0</v>
      </c>
      <c r="V290" s="28"/>
      <c r="W290" s="28"/>
      <c r="X290" s="29"/>
      <c r="Y290" s="29"/>
      <c r="Z290" s="29"/>
      <c r="AA290" s="29"/>
      <c r="AB290" s="29"/>
    </row>
    <row r="291" spans="1:28" ht="15" customHeight="1" x14ac:dyDescent="0.2">
      <c r="A291" s="5">
        <v>22211100</v>
      </c>
      <c r="B291" s="13" t="s">
        <v>43</v>
      </c>
      <c r="C291" s="4">
        <f t="shared" si="316"/>
        <v>0</v>
      </c>
      <c r="D291" s="4"/>
      <c r="E291" s="4"/>
      <c r="F291" s="4"/>
      <c r="G291" s="4"/>
      <c r="H291" s="5">
        <v>22211100</v>
      </c>
      <c r="I291" s="13" t="s">
        <v>43</v>
      </c>
      <c r="J291" s="4">
        <f t="shared" si="318"/>
        <v>0</v>
      </c>
      <c r="K291" s="4"/>
      <c r="L291" s="4"/>
      <c r="M291" s="4"/>
      <c r="N291" s="4"/>
      <c r="O291" s="5">
        <v>22211100</v>
      </c>
      <c r="P291" s="13" t="s">
        <v>43</v>
      </c>
      <c r="Q291" s="4">
        <f t="shared" si="320"/>
        <v>0</v>
      </c>
      <c r="R291" s="4"/>
      <c r="S291" s="4"/>
      <c r="T291" s="4"/>
      <c r="U291" s="4"/>
      <c r="V291" s="27"/>
      <c r="W291" s="31"/>
      <c r="X291" s="30"/>
      <c r="Y291" s="30"/>
      <c r="Z291" s="30"/>
      <c r="AA291" s="30"/>
      <c r="AB291" s="30"/>
    </row>
    <row r="292" spans="1:28" ht="15" customHeight="1" x14ac:dyDescent="0.2">
      <c r="A292" s="5">
        <v>22211200</v>
      </c>
      <c r="B292" s="13" t="s">
        <v>95</v>
      </c>
      <c r="C292" s="4">
        <f t="shared" si="316"/>
        <v>0</v>
      </c>
      <c r="D292" s="4"/>
      <c r="E292" s="4"/>
      <c r="F292" s="4"/>
      <c r="G292" s="4"/>
      <c r="H292" s="5">
        <v>22211200</v>
      </c>
      <c r="I292" s="13" t="s">
        <v>95</v>
      </c>
      <c r="J292" s="4">
        <f t="shared" si="318"/>
        <v>0</v>
      </c>
      <c r="K292" s="4"/>
      <c r="L292" s="4"/>
      <c r="M292" s="4"/>
      <c r="N292" s="4"/>
      <c r="O292" s="5">
        <v>22211200</v>
      </c>
      <c r="P292" s="13" t="s">
        <v>95</v>
      </c>
      <c r="Q292" s="4">
        <f t="shared" si="320"/>
        <v>0</v>
      </c>
      <c r="R292" s="4"/>
      <c r="S292" s="4"/>
      <c r="T292" s="4"/>
      <c r="U292" s="4"/>
      <c r="V292" s="27"/>
      <c r="W292" s="31"/>
      <c r="X292" s="30"/>
      <c r="Y292" s="30"/>
      <c r="Z292" s="30"/>
      <c r="AA292" s="30"/>
      <c r="AB292" s="30"/>
    </row>
    <row r="293" spans="1:28" ht="25.5" x14ac:dyDescent="0.2">
      <c r="A293" s="2">
        <v>2222</v>
      </c>
      <c r="B293" s="2" t="s">
        <v>45</v>
      </c>
      <c r="C293" s="3">
        <f t="shared" si="316"/>
        <v>0</v>
      </c>
      <c r="D293" s="3">
        <f>D294+D295</f>
        <v>0</v>
      </c>
      <c r="E293" s="3">
        <f>E294+E295</f>
        <v>0</v>
      </c>
      <c r="F293" s="3">
        <f>F294+F295</f>
        <v>0</v>
      </c>
      <c r="G293" s="3">
        <f>G294+G295</f>
        <v>0</v>
      </c>
      <c r="H293" s="2">
        <v>2222</v>
      </c>
      <c r="I293" s="2" t="s">
        <v>45</v>
      </c>
      <c r="J293" s="3">
        <f t="shared" si="318"/>
        <v>0</v>
      </c>
      <c r="K293" s="3">
        <f>K294+K295</f>
        <v>0</v>
      </c>
      <c r="L293" s="3">
        <f>L294+L295</f>
        <v>0</v>
      </c>
      <c r="M293" s="3">
        <f>M294+M295</f>
        <v>0</v>
      </c>
      <c r="N293" s="3">
        <f>N294+N295</f>
        <v>0</v>
      </c>
      <c r="O293" s="2">
        <v>2222</v>
      </c>
      <c r="P293" s="2" t="s">
        <v>45</v>
      </c>
      <c r="Q293" s="3">
        <f t="shared" si="320"/>
        <v>50</v>
      </c>
      <c r="R293" s="3">
        <f>R294+R295</f>
        <v>12.5</v>
      </c>
      <c r="S293" s="3">
        <f>S294+S295</f>
        <v>12.5</v>
      </c>
      <c r="T293" s="3">
        <f>T294+T295</f>
        <v>12.5</v>
      </c>
      <c r="U293" s="3">
        <f>U294+U295</f>
        <v>12.5</v>
      </c>
      <c r="V293" s="28"/>
      <c r="W293" s="28"/>
      <c r="X293" s="29"/>
      <c r="Y293" s="29"/>
      <c r="Z293" s="29"/>
      <c r="AA293" s="29"/>
      <c r="AB293" s="29"/>
    </row>
    <row r="294" spans="1:28" ht="15" customHeight="1" x14ac:dyDescent="0.2">
      <c r="A294" s="5">
        <v>22221100</v>
      </c>
      <c r="B294" s="5" t="s">
        <v>46</v>
      </c>
      <c r="C294" s="4">
        <f t="shared" si="316"/>
        <v>0</v>
      </c>
      <c r="D294" s="4"/>
      <c r="E294" s="4"/>
      <c r="F294" s="4"/>
      <c r="G294" s="4"/>
      <c r="H294" s="5">
        <v>22221100</v>
      </c>
      <c r="I294" s="5" t="s">
        <v>46</v>
      </c>
      <c r="J294" s="4">
        <f t="shared" si="318"/>
        <v>0</v>
      </c>
      <c r="K294" s="4"/>
      <c r="L294" s="4"/>
      <c r="M294" s="4"/>
      <c r="N294" s="4"/>
      <c r="O294" s="5">
        <v>22221100</v>
      </c>
      <c r="P294" s="5" t="s">
        <v>46</v>
      </c>
      <c r="Q294" s="4">
        <f t="shared" si="320"/>
        <v>0</v>
      </c>
      <c r="R294" s="4"/>
      <c r="S294" s="4"/>
      <c r="T294" s="4"/>
      <c r="U294" s="4"/>
      <c r="V294" s="27"/>
      <c r="W294" s="27"/>
      <c r="X294" s="30"/>
      <c r="Y294" s="30"/>
      <c r="Z294" s="30"/>
      <c r="AA294" s="30"/>
      <c r="AB294" s="30"/>
    </row>
    <row r="295" spans="1:28" ht="25.5" x14ac:dyDescent="0.2">
      <c r="A295" s="5">
        <v>22221200</v>
      </c>
      <c r="B295" s="5" t="s">
        <v>96</v>
      </c>
      <c r="C295" s="4">
        <f t="shared" si="316"/>
        <v>0</v>
      </c>
      <c r="D295" s="4"/>
      <c r="E295" s="4"/>
      <c r="F295" s="4"/>
      <c r="G295" s="4"/>
      <c r="H295" s="5">
        <v>22221200</v>
      </c>
      <c r="I295" s="5" t="s">
        <v>96</v>
      </c>
      <c r="J295" s="4">
        <f t="shared" si="318"/>
        <v>0</v>
      </c>
      <c r="K295" s="4"/>
      <c r="L295" s="4"/>
      <c r="M295" s="4"/>
      <c r="N295" s="4"/>
      <c r="O295" s="5">
        <v>22221200</v>
      </c>
      <c r="P295" s="5" t="s">
        <v>96</v>
      </c>
      <c r="Q295" s="4">
        <f t="shared" si="320"/>
        <v>50</v>
      </c>
      <c r="R295" s="4">
        <v>12.5</v>
      </c>
      <c r="S295" s="4">
        <v>12.5</v>
      </c>
      <c r="T295" s="4">
        <v>12.5</v>
      </c>
      <c r="U295" s="4">
        <v>12.5</v>
      </c>
      <c r="V295" s="27"/>
      <c r="W295" s="27"/>
      <c r="X295" s="30"/>
      <c r="Y295" s="30"/>
      <c r="Z295" s="30"/>
      <c r="AA295" s="30"/>
      <c r="AB295" s="30"/>
    </row>
    <row r="296" spans="1:28" ht="25.5" x14ac:dyDescent="0.2">
      <c r="A296" s="2">
        <v>2223</v>
      </c>
      <c r="B296" s="2" t="s">
        <v>53</v>
      </c>
      <c r="C296" s="3">
        <f t="shared" si="316"/>
        <v>0</v>
      </c>
      <c r="D296" s="4"/>
      <c r="E296" s="4"/>
      <c r="F296" s="4"/>
      <c r="G296" s="4"/>
      <c r="H296" s="2">
        <v>2223</v>
      </c>
      <c r="I296" s="2" t="s">
        <v>53</v>
      </c>
      <c r="J296" s="3">
        <f t="shared" si="318"/>
        <v>0</v>
      </c>
      <c r="K296" s="4"/>
      <c r="L296" s="4"/>
      <c r="M296" s="4"/>
      <c r="N296" s="4"/>
      <c r="O296" s="2">
        <v>2223</v>
      </c>
      <c r="P296" s="2" t="s">
        <v>53</v>
      </c>
      <c r="Q296" s="3">
        <f t="shared" si="320"/>
        <v>0</v>
      </c>
      <c r="R296" s="4"/>
      <c r="S296" s="4"/>
      <c r="T296" s="4"/>
      <c r="U296" s="4"/>
      <c r="V296" s="28"/>
      <c r="W296" s="28"/>
      <c r="X296" s="29"/>
      <c r="Y296" s="30"/>
      <c r="Z296" s="30"/>
      <c r="AA296" s="30"/>
      <c r="AB296" s="30"/>
    </row>
    <row r="297" spans="1:28" ht="15" customHeight="1" x14ac:dyDescent="0.2">
      <c r="A297" s="2">
        <v>2224</v>
      </c>
      <c r="B297" s="2" t="s">
        <v>97</v>
      </c>
      <c r="C297" s="3">
        <f t="shared" si="316"/>
        <v>0</v>
      </c>
      <c r="D297" s="3">
        <f>D298+D299</f>
        <v>0</v>
      </c>
      <c r="E297" s="3">
        <f>E298+E299</f>
        <v>0</v>
      </c>
      <c r="F297" s="3">
        <f>F298+F299</f>
        <v>0</v>
      </c>
      <c r="G297" s="3">
        <f>G298+G299</f>
        <v>0</v>
      </c>
      <c r="H297" s="2">
        <v>2224</v>
      </c>
      <c r="I297" s="2" t="s">
        <v>97</v>
      </c>
      <c r="J297" s="3">
        <f t="shared" si="318"/>
        <v>0</v>
      </c>
      <c r="K297" s="3">
        <f>K298+K299</f>
        <v>0</v>
      </c>
      <c r="L297" s="3">
        <f>L298+L299</f>
        <v>0</v>
      </c>
      <c r="M297" s="3">
        <f>M298+M299</f>
        <v>0</v>
      </c>
      <c r="N297" s="3">
        <f>N298+N299</f>
        <v>0</v>
      </c>
      <c r="O297" s="2">
        <v>2224</v>
      </c>
      <c r="P297" s="2" t="s">
        <v>97</v>
      </c>
      <c r="Q297" s="3">
        <f t="shared" si="320"/>
        <v>0</v>
      </c>
      <c r="R297" s="3">
        <f>R298+R299</f>
        <v>0</v>
      </c>
      <c r="S297" s="3">
        <f>S298+S299</f>
        <v>0</v>
      </c>
      <c r="T297" s="3">
        <f>T298+T299</f>
        <v>0</v>
      </c>
      <c r="U297" s="3">
        <f>U298+U299</f>
        <v>0</v>
      </c>
      <c r="V297" s="28"/>
      <c r="W297" s="28"/>
      <c r="X297" s="29"/>
      <c r="Y297" s="29"/>
      <c r="Z297" s="29"/>
      <c r="AA297" s="29"/>
      <c r="AB297" s="29"/>
    </row>
    <row r="298" spans="1:28" ht="15" customHeight="1" x14ac:dyDescent="0.2">
      <c r="A298" s="5">
        <v>22241100</v>
      </c>
      <c r="B298" s="13" t="s">
        <v>6</v>
      </c>
      <c r="C298" s="4">
        <f t="shared" si="316"/>
        <v>0</v>
      </c>
      <c r="D298" s="4"/>
      <c r="E298" s="4"/>
      <c r="F298" s="4"/>
      <c r="G298" s="4"/>
      <c r="H298" s="5">
        <v>22241100</v>
      </c>
      <c r="I298" s="13" t="s">
        <v>6</v>
      </c>
      <c r="J298" s="4">
        <f t="shared" si="318"/>
        <v>0</v>
      </c>
      <c r="K298" s="4"/>
      <c r="L298" s="4"/>
      <c r="M298" s="4"/>
      <c r="N298" s="4"/>
      <c r="O298" s="5">
        <v>22241100</v>
      </c>
      <c r="P298" s="13" t="s">
        <v>6</v>
      </c>
      <c r="Q298" s="4">
        <f t="shared" si="320"/>
        <v>0</v>
      </c>
      <c r="R298" s="4"/>
      <c r="S298" s="4"/>
      <c r="T298" s="4"/>
      <c r="U298" s="4"/>
      <c r="V298" s="27"/>
      <c r="W298" s="31"/>
      <c r="X298" s="30"/>
      <c r="Y298" s="30"/>
      <c r="Z298" s="30"/>
      <c r="AA298" s="30"/>
      <c r="AB298" s="30"/>
    </row>
    <row r="299" spans="1:28" ht="15" customHeight="1" x14ac:dyDescent="0.2">
      <c r="A299" s="5">
        <v>22241200</v>
      </c>
      <c r="B299" s="13" t="s">
        <v>47</v>
      </c>
      <c r="C299" s="4">
        <f t="shared" si="316"/>
        <v>0</v>
      </c>
      <c r="D299" s="4"/>
      <c r="E299" s="4"/>
      <c r="F299" s="4"/>
      <c r="G299" s="4"/>
      <c r="H299" s="5">
        <v>22241200</v>
      </c>
      <c r="I299" s="13" t="s">
        <v>47</v>
      </c>
      <c r="J299" s="4">
        <f t="shared" si="318"/>
        <v>0</v>
      </c>
      <c r="K299" s="4"/>
      <c r="L299" s="4"/>
      <c r="M299" s="4"/>
      <c r="N299" s="4"/>
      <c r="O299" s="5">
        <v>22241200</v>
      </c>
      <c r="P299" s="13" t="s">
        <v>47</v>
      </c>
      <c r="Q299" s="4">
        <f t="shared" si="320"/>
        <v>0</v>
      </c>
      <c r="R299" s="4"/>
      <c r="S299" s="4"/>
      <c r="T299" s="4"/>
      <c r="U299" s="4"/>
      <c r="V299" s="27"/>
      <c r="W299" s="31"/>
      <c r="X299" s="30"/>
      <c r="Y299" s="30"/>
      <c r="Z299" s="30"/>
      <c r="AA299" s="30"/>
      <c r="AB299" s="30"/>
    </row>
    <row r="300" spans="1:28" ht="15" customHeight="1" x14ac:dyDescent="0.2">
      <c r="A300" s="2">
        <v>223</v>
      </c>
      <c r="B300" s="25" t="s">
        <v>30</v>
      </c>
      <c r="C300" s="26">
        <f>D300+E300+F300+G300</f>
        <v>0</v>
      </c>
      <c r="D300" s="3">
        <f t="shared" ref="D300:G300" si="322">D301</f>
        <v>0</v>
      </c>
      <c r="E300" s="3">
        <f t="shared" si="322"/>
        <v>0</v>
      </c>
      <c r="F300" s="3">
        <f t="shared" si="322"/>
        <v>0</v>
      </c>
      <c r="G300" s="3">
        <f t="shared" si="322"/>
        <v>0</v>
      </c>
      <c r="H300" s="2">
        <v>223</v>
      </c>
      <c r="I300" s="25" t="s">
        <v>30</v>
      </c>
      <c r="J300" s="26">
        <f>K300+L300+M300+N300</f>
        <v>0</v>
      </c>
      <c r="K300" s="3">
        <f t="shared" ref="K300:N300" si="323">K301</f>
        <v>0</v>
      </c>
      <c r="L300" s="3">
        <f t="shared" si="323"/>
        <v>0</v>
      </c>
      <c r="M300" s="3">
        <f t="shared" si="323"/>
        <v>0</v>
      </c>
      <c r="N300" s="3">
        <f t="shared" si="323"/>
        <v>0</v>
      </c>
      <c r="O300" s="2">
        <v>223</v>
      </c>
      <c r="P300" s="25" t="s">
        <v>30</v>
      </c>
      <c r="Q300" s="26">
        <f>R300+S300+T300+U300</f>
        <v>0</v>
      </c>
      <c r="R300" s="3">
        <f t="shared" ref="R300:U300" si="324">R301</f>
        <v>0</v>
      </c>
      <c r="S300" s="3">
        <f t="shared" si="324"/>
        <v>0</v>
      </c>
      <c r="T300" s="3">
        <f t="shared" si="324"/>
        <v>0</v>
      </c>
      <c r="U300" s="3">
        <f t="shared" si="324"/>
        <v>0</v>
      </c>
      <c r="V300" s="28"/>
      <c r="W300" s="32"/>
      <c r="X300" s="29"/>
      <c r="Y300" s="29"/>
      <c r="Z300" s="29"/>
      <c r="AA300" s="29"/>
      <c r="AB300" s="29"/>
    </row>
    <row r="301" spans="1:28" ht="15" customHeight="1" x14ac:dyDescent="0.2">
      <c r="A301" s="2">
        <v>2231</v>
      </c>
      <c r="B301" s="2" t="s">
        <v>30</v>
      </c>
      <c r="C301" s="3">
        <f t="shared" ref="C301:C303" si="325">D301+E301+F301+G301</f>
        <v>0</v>
      </c>
      <c r="D301" s="3">
        <f>D302+D303</f>
        <v>0</v>
      </c>
      <c r="E301" s="3">
        <f>E302+E303</f>
        <v>0</v>
      </c>
      <c r="F301" s="3">
        <f>F302+F303</f>
        <v>0</v>
      </c>
      <c r="G301" s="3">
        <f>G302+G303</f>
        <v>0</v>
      </c>
      <c r="H301" s="2">
        <v>2231</v>
      </c>
      <c r="I301" s="2" t="s">
        <v>30</v>
      </c>
      <c r="J301" s="3">
        <f t="shared" ref="J301:J303" si="326">K301+L301+M301+N301</f>
        <v>0</v>
      </c>
      <c r="K301" s="3">
        <f>K302+K303</f>
        <v>0</v>
      </c>
      <c r="L301" s="3">
        <f>L302+L303</f>
        <v>0</v>
      </c>
      <c r="M301" s="3">
        <f>M302+M303</f>
        <v>0</v>
      </c>
      <c r="N301" s="3">
        <f>N302+N303</f>
        <v>0</v>
      </c>
      <c r="O301" s="2">
        <v>2231</v>
      </c>
      <c r="P301" s="2" t="s">
        <v>30</v>
      </c>
      <c r="Q301" s="3">
        <f t="shared" ref="Q301:Q303" si="327">R301+S301+T301+U301</f>
        <v>0</v>
      </c>
      <c r="R301" s="3">
        <f>R302+R303</f>
        <v>0</v>
      </c>
      <c r="S301" s="3">
        <f>S302+S303</f>
        <v>0</v>
      </c>
      <c r="T301" s="3">
        <f>T302+T303</f>
        <v>0</v>
      </c>
      <c r="U301" s="3">
        <f>U302+U303</f>
        <v>0</v>
      </c>
      <c r="V301" s="28"/>
      <c r="W301" s="28"/>
      <c r="X301" s="29"/>
      <c r="Y301" s="29"/>
      <c r="Z301" s="29"/>
      <c r="AA301" s="29"/>
      <c r="AB301" s="29"/>
    </row>
    <row r="302" spans="1:28" ht="15" customHeight="1" x14ac:dyDescent="0.2">
      <c r="A302" s="5">
        <v>22311100</v>
      </c>
      <c r="B302" s="5" t="s">
        <v>31</v>
      </c>
      <c r="C302" s="4">
        <f t="shared" si="325"/>
        <v>0</v>
      </c>
      <c r="D302" s="4"/>
      <c r="E302" s="4"/>
      <c r="F302" s="4"/>
      <c r="G302" s="4"/>
      <c r="H302" s="5">
        <v>22311100</v>
      </c>
      <c r="I302" s="5" t="s">
        <v>31</v>
      </c>
      <c r="J302" s="4">
        <f t="shared" si="326"/>
        <v>0</v>
      </c>
      <c r="K302" s="4"/>
      <c r="L302" s="4"/>
      <c r="M302" s="4"/>
      <c r="N302" s="4"/>
      <c r="O302" s="5">
        <v>22311100</v>
      </c>
      <c r="P302" s="5" t="s">
        <v>31</v>
      </c>
      <c r="Q302" s="4">
        <f t="shared" si="327"/>
        <v>0</v>
      </c>
      <c r="R302" s="4"/>
      <c r="S302" s="4"/>
      <c r="T302" s="4"/>
      <c r="U302" s="4"/>
      <c r="V302" s="27"/>
      <c r="W302" s="27"/>
      <c r="X302" s="30"/>
      <c r="Y302" s="30"/>
      <c r="Z302" s="30"/>
      <c r="AA302" s="30"/>
      <c r="AB302" s="30"/>
    </row>
    <row r="303" spans="1:28" ht="15" customHeight="1" x14ac:dyDescent="0.2">
      <c r="A303" s="5">
        <v>22311200</v>
      </c>
      <c r="B303" s="5" t="s">
        <v>32</v>
      </c>
      <c r="C303" s="4">
        <f t="shared" si="325"/>
        <v>0</v>
      </c>
      <c r="D303" s="4"/>
      <c r="E303" s="4"/>
      <c r="F303" s="4"/>
      <c r="G303" s="4"/>
      <c r="H303" s="5">
        <v>22311200</v>
      </c>
      <c r="I303" s="5" t="s">
        <v>32</v>
      </c>
      <c r="J303" s="4">
        <f t="shared" si="326"/>
        <v>0</v>
      </c>
      <c r="K303" s="4"/>
      <c r="L303" s="4"/>
      <c r="M303" s="4"/>
      <c r="N303" s="4"/>
      <c r="O303" s="5">
        <v>22311200</v>
      </c>
      <c r="P303" s="5" t="s">
        <v>32</v>
      </c>
      <c r="Q303" s="4">
        <f t="shared" si="327"/>
        <v>0</v>
      </c>
      <c r="R303" s="4"/>
      <c r="S303" s="4"/>
      <c r="T303" s="4"/>
      <c r="U303" s="4"/>
      <c r="V303" s="27"/>
      <c r="W303" s="27"/>
      <c r="X303" s="30"/>
      <c r="Y303" s="30"/>
      <c r="Z303" s="30"/>
      <c r="AA303" s="30"/>
      <c r="AB303" s="30"/>
    </row>
    <row r="304" spans="1:28" ht="15" customHeight="1" x14ac:dyDescent="0.2">
      <c r="A304" s="2">
        <v>272</v>
      </c>
      <c r="B304" s="2" t="s">
        <v>98</v>
      </c>
      <c r="C304" s="26">
        <f>D304+E304+F304+G304</f>
        <v>0</v>
      </c>
      <c r="D304" s="3">
        <f t="shared" ref="D304:G304" si="328">D305</f>
        <v>0</v>
      </c>
      <c r="E304" s="3">
        <f t="shared" si="328"/>
        <v>0</v>
      </c>
      <c r="F304" s="3">
        <f t="shared" si="328"/>
        <v>0</v>
      </c>
      <c r="G304" s="3">
        <f t="shared" si="328"/>
        <v>0</v>
      </c>
      <c r="H304" s="2">
        <v>272</v>
      </c>
      <c r="I304" s="2" t="s">
        <v>98</v>
      </c>
      <c r="J304" s="26">
        <f>K304+L304+M304+N304</f>
        <v>825</v>
      </c>
      <c r="K304" s="3">
        <f t="shared" ref="K304:N304" si="329">K305</f>
        <v>100</v>
      </c>
      <c r="L304" s="3">
        <f t="shared" si="329"/>
        <v>100</v>
      </c>
      <c r="M304" s="3">
        <f t="shared" si="329"/>
        <v>175</v>
      </c>
      <c r="N304" s="3">
        <f t="shared" si="329"/>
        <v>450</v>
      </c>
      <c r="O304" s="2">
        <v>272</v>
      </c>
      <c r="P304" s="2" t="s">
        <v>98</v>
      </c>
      <c r="Q304" s="26">
        <f>R304+S304+T304+U304</f>
        <v>0</v>
      </c>
      <c r="R304" s="3">
        <f t="shared" ref="R304:U304" si="330">R305</f>
        <v>0</v>
      </c>
      <c r="S304" s="3">
        <f t="shared" si="330"/>
        <v>0</v>
      </c>
      <c r="T304" s="3">
        <f t="shared" si="330"/>
        <v>0</v>
      </c>
      <c r="U304" s="3">
        <f t="shared" si="330"/>
        <v>0</v>
      </c>
      <c r="V304" s="28"/>
      <c r="W304" s="28"/>
      <c r="X304" s="29"/>
      <c r="Y304" s="29"/>
      <c r="Z304" s="29"/>
      <c r="AA304" s="29"/>
      <c r="AB304" s="29"/>
    </row>
    <row r="305" spans="1:28" ht="15" customHeight="1" x14ac:dyDescent="0.2">
      <c r="A305" s="2">
        <v>2721</v>
      </c>
      <c r="B305" s="2" t="s">
        <v>98</v>
      </c>
      <c r="C305" s="3">
        <f t="shared" ref="C305" si="331">D305+E305+F305+G305</f>
        <v>0</v>
      </c>
      <c r="D305" s="3"/>
      <c r="E305" s="3"/>
      <c r="F305" s="3"/>
      <c r="G305" s="3"/>
      <c r="H305" s="2">
        <v>2721</v>
      </c>
      <c r="I305" s="2" t="s">
        <v>98</v>
      </c>
      <c r="J305" s="4">
        <f t="shared" ref="J305" si="332">K305+L305+M305+N305</f>
        <v>825</v>
      </c>
      <c r="K305" s="4">
        <v>100</v>
      </c>
      <c r="L305" s="4">
        <v>100</v>
      </c>
      <c r="M305" s="4">
        <v>175</v>
      </c>
      <c r="N305" s="4">
        <v>450</v>
      </c>
      <c r="O305" s="2">
        <v>2721</v>
      </c>
      <c r="P305" s="2" t="s">
        <v>98</v>
      </c>
      <c r="Q305" s="4">
        <f t="shared" ref="Q305" si="333">R305+S305+T305+U305</f>
        <v>0</v>
      </c>
      <c r="R305" s="4"/>
      <c r="S305" s="4"/>
      <c r="T305" s="4"/>
      <c r="U305" s="4"/>
      <c r="V305" s="28"/>
      <c r="W305" s="28"/>
      <c r="X305" s="29"/>
      <c r="Y305" s="29"/>
      <c r="Z305" s="29"/>
      <c r="AA305" s="29"/>
      <c r="AB305" s="29"/>
    </row>
    <row r="306" spans="1:28" ht="15" customHeight="1" x14ac:dyDescent="0.2">
      <c r="A306" s="2">
        <v>282</v>
      </c>
      <c r="B306" s="2" t="s">
        <v>69</v>
      </c>
      <c r="C306" s="26">
        <f>D306+E306+F306+G306</f>
        <v>0</v>
      </c>
      <c r="D306" s="3">
        <f t="shared" ref="D306:G306" si="334">D307</f>
        <v>0</v>
      </c>
      <c r="E306" s="3">
        <f t="shared" si="334"/>
        <v>0</v>
      </c>
      <c r="F306" s="3">
        <f t="shared" si="334"/>
        <v>0</v>
      </c>
      <c r="G306" s="3">
        <f t="shared" si="334"/>
        <v>0</v>
      </c>
      <c r="H306" s="2">
        <v>282</v>
      </c>
      <c r="I306" s="2" t="s">
        <v>69</v>
      </c>
      <c r="J306" s="26">
        <f>K306+L306+M306+N306</f>
        <v>0</v>
      </c>
      <c r="K306" s="3">
        <f>K307</f>
        <v>0</v>
      </c>
      <c r="L306" s="3">
        <f t="shared" ref="L306:N306" si="335">L307</f>
        <v>0</v>
      </c>
      <c r="M306" s="3">
        <f t="shared" si="335"/>
        <v>0</v>
      </c>
      <c r="N306" s="3">
        <f t="shared" si="335"/>
        <v>0</v>
      </c>
      <c r="O306" s="2">
        <v>282</v>
      </c>
      <c r="P306" s="2" t="s">
        <v>69</v>
      </c>
      <c r="Q306" s="26">
        <f>R306+S306+T306+U306</f>
        <v>0</v>
      </c>
      <c r="R306" s="3">
        <f>R307</f>
        <v>0</v>
      </c>
      <c r="S306" s="3">
        <f t="shared" ref="S306:U306" si="336">S307</f>
        <v>0</v>
      </c>
      <c r="T306" s="3">
        <f t="shared" si="336"/>
        <v>0</v>
      </c>
      <c r="U306" s="3">
        <f t="shared" si="336"/>
        <v>0</v>
      </c>
      <c r="V306" s="28"/>
      <c r="W306" s="28"/>
      <c r="X306" s="29"/>
      <c r="Y306" s="29"/>
      <c r="Z306" s="29"/>
      <c r="AA306" s="29"/>
      <c r="AB306" s="29"/>
    </row>
    <row r="307" spans="1:28" ht="15" customHeight="1" x14ac:dyDescent="0.2">
      <c r="A307" s="2">
        <v>2824</v>
      </c>
      <c r="B307" s="2" t="s">
        <v>2</v>
      </c>
      <c r="C307" s="3">
        <f t="shared" ref="C307" si="337">D307+E307+F307+G307</f>
        <v>0</v>
      </c>
      <c r="D307" s="4"/>
      <c r="E307" s="4"/>
      <c r="F307" s="4"/>
      <c r="G307" s="4"/>
      <c r="H307" s="2">
        <v>2824</v>
      </c>
      <c r="I307" s="2" t="s">
        <v>2</v>
      </c>
      <c r="J307" s="3">
        <f t="shared" ref="J307" si="338">K307+L307+M307+N307</f>
        <v>0</v>
      </c>
      <c r="K307" s="4"/>
      <c r="L307" s="4"/>
      <c r="M307" s="4"/>
      <c r="N307" s="4"/>
      <c r="O307" s="2">
        <v>2824</v>
      </c>
      <c r="P307" s="2" t="s">
        <v>2</v>
      </c>
      <c r="Q307" s="3">
        <f t="shared" ref="Q307" si="339">R307+S307+T307+U307</f>
        <v>0</v>
      </c>
      <c r="R307" s="4"/>
      <c r="S307" s="4"/>
      <c r="T307" s="4"/>
      <c r="U307" s="4"/>
      <c r="V307" s="28"/>
      <c r="W307" s="28"/>
      <c r="X307" s="29"/>
      <c r="Y307" s="30"/>
      <c r="Z307" s="30"/>
      <c r="AA307" s="30"/>
      <c r="AB307" s="30"/>
    </row>
    <row r="308" spans="1:28" ht="15" customHeight="1" x14ac:dyDescent="0.2">
      <c r="A308" s="2">
        <v>311</v>
      </c>
      <c r="B308" s="2" t="s">
        <v>70</v>
      </c>
      <c r="C308" s="26">
        <f>D308+E308+F308+G308</f>
        <v>0</v>
      </c>
      <c r="D308" s="3">
        <f t="shared" ref="D308:G308" si="340">D309+D315</f>
        <v>0</v>
      </c>
      <c r="E308" s="3">
        <f t="shared" si="340"/>
        <v>0</v>
      </c>
      <c r="F308" s="3">
        <f t="shared" si="340"/>
        <v>0</v>
      </c>
      <c r="G308" s="3">
        <f t="shared" si="340"/>
        <v>0</v>
      </c>
      <c r="H308" s="2">
        <v>311</v>
      </c>
      <c r="I308" s="2" t="s">
        <v>70</v>
      </c>
      <c r="J308" s="26">
        <f>K308+L308+M308+N308</f>
        <v>0</v>
      </c>
      <c r="K308" s="3">
        <f t="shared" ref="K308:N308" si="341">K309+K315</f>
        <v>0</v>
      </c>
      <c r="L308" s="3">
        <f t="shared" si="341"/>
        <v>0</v>
      </c>
      <c r="M308" s="3">
        <f t="shared" si="341"/>
        <v>0</v>
      </c>
      <c r="N308" s="3">
        <f t="shared" si="341"/>
        <v>0</v>
      </c>
      <c r="O308" s="2">
        <v>311</v>
      </c>
      <c r="P308" s="2" t="s">
        <v>70</v>
      </c>
      <c r="Q308" s="26">
        <f>R308+S308+T308+U308</f>
        <v>215</v>
      </c>
      <c r="R308" s="3">
        <f t="shared" ref="R308:U308" si="342">R309+R315</f>
        <v>0</v>
      </c>
      <c r="S308" s="3">
        <f t="shared" si="342"/>
        <v>215</v>
      </c>
      <c r="T308" s="3">
        <f t="shared" si="342"/>
        <v>0</v>
      </c>
      <c r="U308" s="3">
        <f t="shared" si="342"/>
        <v>0</v>
      </c>
      <c r="V308" s="28"/>
      <c r="W308" s="28"/>
      <c r="X308" s="29"/>
      <c r="Y308" s="29"/>
      <c r="Z308" s="29"/>
      <c r="AA308" s="29"/>
      <c r="AB308" s="29"/>
    </row>
    <row r="309" spans="1:28" ht="15" customHeight="1" x14ac:dyDescent="0.2">
      <c r="A309" s="2">
        <v>3111</v>
      </c>
      <c r="B309" s="2" t="s">
        <v>3</v>
      </c>
      <c r="C309" s="3">
        <f t="shared" ref="C309:C320" si="343">D309+E309+F309+G309</f>
        <v>0</v>
      </c>
      <c r="D309" s="3">
        <f>D310+D311+D312+D313+D314</f>
        <v>0</v>
      </c>
      <c r="E309" s="3">
        <f t="shared" ref="E309:G309" si="344">E310+E311+E312+E313+E314</f>
        <v>0</v>
      </c>
      <c r="F309" s="3">
        <f t="shared" si="344"/>
        <v>0</v>
      </c>
      <c r="G309" s="3">
        <f t="shared" si="344"/>
        <v>0</v>
      </c>
      <c r="H309" s="2">
        <v>3111</v>
      </c>
      <c r="I309" s="2" t="s">
        <v>3</v>
      </c>
      <c r="J309" s="3">
        <f t="shared" ref="J309:J320" si="345">K309+L309+M309+N309</f>
        <v>0</v>
      </c>
      <c r="K309" s="3">
        <f>K310+K311+K312+K313+K314</f>
        <v>0</v>
      </c>
      <c r="L309" s="3">
        <f t="shared" ref="L309:N309" si="346">L310+L311+L312+L313+L314</f>
        <v>0</v>
      </c>
      <c r="M309" s="3">
        <f t="shared" si="346"/>
        <v>0</v>
      </c>
      <c r="N309" s="3">
        <f t="shared" si="346"/>
        <v>0</v>
      </c>
      <c r="O309" s="2">
        <v>3111</v>
      </c>
      <c r="P309" s="2" t="s">
        <v>3</v>
      </c>
      <c r="Q309" s="3">
        <f t="shared" ref="Q309:Q320" si="347">R309+S309+T309+U309</f>
        <v>0</v>
      </c>
      <c r="R309" s="3">
        <f>R310+R311+R312+R313+R314</f>
        <v>0</v>
      </c>
      <c r="S309" s="3">
        <f t="shared" ref="S309:U309" si="348">S310+S311+S312+S313+S314</f>
        <v>0</v>
      </c>
      <c r="T309" s="3">
        <f t="shared" si="348"/>
        <v>0</v>
      </c>
      <c r="U309" s="3">
        <f t="shared" si="348"/>
        <v>0</v>
      </c>
      <c r="V309" s="28"/>
      <c r="W309" s="28"/>
      <c r="X309" s="29"/>
      <c r="Y309" s="29"/>
      <c r="Z309" s="29"/>
      <c r="AA309" s="29"/>
      <c r="AB309" s="29"/>
    </row>
    <row r="310" spans="1:28" ht="15" customHeight="1" x14ac:dyDescent="0.2">
      <c r="A310" s="19">
        <v>31112290</v>
      </c>
      <c r="B310" s="20" t="s">
        <v>99</v>
      </c>
      <c r="C310" s="4">
        <f t="shared" si="343"/>
        <v>0</v>
      </c>
      <c r="D310" s="4"/>
      <c r="E310" s="4"/>
      <c r="F310" s="4"/>
      <c r="G310" s="4"/>
      <c r="H310" s="19">
        <v>31112290</v>
      </c>
      <c r="I310" s="20" t="s">
        <v>99</v>
      </c>
      <c r="J310" s="4">
        <f t="shared" si="345"/>
        <v>0</v>
      </c>
      <c r="K310" s="4"/>
      <c r="L310" s="4"/>
      <c r="M310" s="4"/>
      <c r="N310" s="4"/>
      <c r="O310" s="19">
        <v>31112290</v>
      </c>
      <c r="P310" s="20" t="s">
        <v>99</v>
      </c>
      <c r="Q310" s="4">
        <f t="shared" si="347"/>
        <v>0</v>
      </c>
      <c r="R310" s="4"/>
      <c r="S310" s="4"/>
      <c r="T310" s="4"/>
      <c r="U310" s="4"/>
      <c r="V310" s="33"/>
      <c r="W310" s="34"/>
      <c r="X310" s="30"/>
      <c r="Y310" s="30"/>
      <c r="Z310" s="30"/>
      <c r="AA310" s="30"/>
      <c r="AB310" s="30"/>
    </row>
    <row r="311" spans="1:28" ht="15" customHeight="1" x14ac:dyDescent="0.2">
      <c r="A311" s="19">
        <v>31112390</v>
      </c>
      <c r="B311" s="20" t="s">
        <v>4</v>
      </c>
      <c r="C311" s="4">
        <f t="shared" si="343"/>
        <v>0</v>
      </c>
      <c r="D311" s="4"/>
      <c r="E311" s="4"/>
      <c r="F311" s="4"/>
      <c r="G311" s="4"/>
      <c r="H311" s="19">
        <v>31112390</v>
      </c>
      <c r="I311" s="20" t="s">
        <v>4</v>
      </c>
      <c r="J311" s="4">
        <f t="shared" si="345"/>
        <v>0</v>
      </c>
      <c r="K311" s="4"/>
      <c r="L311" s="4"/>
      <c r="M311" s="4"/>
      <c r="N311" s="4"/>
      <c r="O311" s="19">
        <v>31112390</v>
      </c>
      <c r="P311" s="20" t="s">
        <v>4</v>
      </c>
      <c r="Q311" s="4">
        <f t="shared" si="347"/>
        <v>0</v>
      </c>
      <c r="R311" s="4"/>
      <c r="S311" s="4"/>
      <c r="T311" s="4"/>
      <c r="U311" s="4"/>
      <c r="V311" s="33"/>
      <c r="W311" s="34"/>
      <c r="X311" s="30"/>
      <c r="Y311" s="30"/>
      <c r="Z311" s="30"/>
      <c r="AA311" s="30"/>
      <c r="AB311" s="30"/>
    </row>
    <row r="312" spans="1:28" ht="15" customHeight="1" x14ac:dyDescent="0.2">
      <c r="A312" s="19">
        <v>31113220</v>
      </c>
      <c r="B312" s="20" t="s">
        <v>84</v>
      </c>
      <c r="C312" s="4">
        <f t="shared" si="343"/>
        <v>0</v>
      </c>
      <c r="D312" s="4"/>
      <c r="E312" s="4"/>
      <c r="F312" s="4"/>
      <c r="G312" s="4"/>
      <c r="H312" s="19">
        <v>31113220</v>
      </c>
      <c r="I312" s="20" t="s">
        <v>84</v>
      </c>
      <c r="J312" s="4">
        <f t="shared" si="345"/>
        <v>0</v>
      </c>
      <c r="K312" s="4"/>
      <c r="L312" s="4"/>
      <c r="M312" s="4"/>
      <c r="N312" s="4"/>
      <c r="O312" s="19">
        <v>31113220</v>
      </c>
      <c r="P312" s="20" t="s">
        <v>84</v>
      </c>
      <c r="Q312" s="4">
        <f t="shared" si="347"/>
        <v>0</v>
      </c>
      <c r="R312" s="4"/>
      <c r="S312" s="4"/>
      <c r="T312" s="4"/>
      <c r="U312" s="4"/>
      <c r="V312" s="33"/>
      <c r="W312" s="34"/>
      <c r="X312" s="30"/>
      <c r="Y312" s="30"/>
      <c r="Z312" s="30"/>
      <c r="AA312" s="30"/>
      <c r="AB312" s="30"/>
    </row>
    <row r="313" spans="1:28" ht="15" customHeight="1" x14ac:dyDescent="0.2">
      <c r="A313" s="19">
        <v>31113290</v>
      </c>
      <c r="B313" s="20" t="s">
        <v>100</v>
      </c>
      <c r="C313" s="4">
        <f t="shared" si="343"/>
        <v>0</v>
      </c>
      <c r="D313" s="4"/>
      <c r="E313" s="4"/>
      <c r="F313" s="4"/>
      <c r="G313" s="4"/>
      <c r="H313" s="19">
        <v>31113290</v>
      </c>
      <c r="I313" s="20" t="s">
        <v>100</v>
      </c>
      <c r="J313" s="4">
        <f t="shared" si="345"/>
        <v>0</v>
      </c>
      <c r="K313" s="4"/>
      <c r="L313" s="4"/>
      <c r="M313" s="4"/>
      <c r="N313" s="4"/>
      <c r="O313" s="19">
        <v>31113290</v>
      </c>
      <c r="P313" s="20" t="s">
        <v>100</v>
      </c>
      <c r="Q313" s="4">
        <f t="shared" si="347"/>
        <v>0</v>
      </c>
      <c r="R313" s="4"/>
      <c r="S313" s="4"/>
      <c r="T313" s="4"/>
      <c r="U313" s="4"/>
      <c r="V313" s="33"/>
      <c r="W313" s="34"/>
      <c r="X313" s="30"/>
      <c r="Y313" s="30"/>
      <c r="Z313" s="30"/>
      <c r="AA313" s="30"/>
      <c r="AB313" s="30"/>
    </row>
    <row r="314" spans="1:28" ht="15" customHeight="1" x14ac:dyDescent="0.2">
      <c r="A314" s="19">
        <v>31113320</v>
      </c>
      <c r="B314" s="20" t="s">
        <v>54</v>
      </c>
      <c r="C314" s="4">
        <f t="shared" si="343"/>
        <v>0</v>
      </c>
      <c r="D314" s="4"/>
      <c r="E314" s="4"/>
      <c r="F314" s="4"/>
      <c r="G314" s="4"/>
      <c r="H314" s="19">
        <v>31113320</v>
      </c>
      <c r="I314" s="20" t="s">
        <v>54</v>
      </c>
      <c r="J314" s="4">
        <f t="shared" si="345"/>
        <v>0</v>
      </c>
      <c r="K314" s="4"/>
      <c r="L314" s="4"/>
      <c r="M314" s="4"/>
      <c r="N314" s="4"/>
      <c r="O314" s="19">
        <v>31113320</v>
      </c>
      <c r="P314" s="20" t="s">
        <v>54</v>
      </c>
      <c r="Q314" s="4">
        <f t="shared" si="347"/>
        <v>0</v>
      </c>
      <c r="R314" s="4"/>
      <c r="S314" s="4"/>
      <c r="T314" s="4"/>
      <c r="U314" s="4"/>
      <c r="V314" s="33"/>
      <c r="W314" s="34"/>
      <c r="X314" s="30"/>
      <c r="Y314" s="30"/>
      <c r="Z314" s="30"/>
      <c r="AA314" s="30"/>
      <c r="AB314" s="30"/>
    </row>
    <row r="315" spans="1:28" ht="15" customHeight="1" x14ac:dyDescent="0.2">
      <c r="A315" s="2">
        <v>3112</v>
      </c>
      <c r="B315" s="2" t="s">
        <v>33</v>
      </c>
      <c r="C315" s="3">
        <f t="shared" si="343"/>
        <v>0</v>
      </c>
      <c r="D315" s="3">
        <f>D316+D317+D318+D319+D320</f>
        <v>0</v>
      </c>
      <c r="E315" s="3">
        <f t="shared" ref="E315:G315" si="349">E316+E317+E318+E319+E320</f>
        <v>0</v>
      </c>
      <c r="F315" s="3">
        <f t="shared" si="349"/>
        <v>0</v>
      </c>
      <c r="G315" s="3">
        <f t="shared" si="349"/>
        <v>0</v>
      </c>
      <c r="H315" s="2">
        <v>3112</v>
      </c>
      <c r="I315" s="2" t="s">
        <v>33</v>
      </c>
      <c r="J315" s="3">
        <f t="shared" si="345"/>
        <v>0</v>
      </c>
      <c r="K315" s="3">
        <f>K316+K317+K318+K319+K320</f>
        <v>0</v>
      </c>
      <c r="L315" s="3">
        <f t="shared" ref="L315:N315" si="350">L316+L317+L318+L319+L320</f>
        <v>0</v>
      </c>
      <c r="M315" s="3">
        <f t="shared" si="350"/>
        <v>0</v>
      </c>
      <c r="N315" s="3">
        <f t="shared" si="350"/>
        <v>0</v>
      </c>
      <c r="O315" s="2">
        <v>3112</v>
      </c>
      <c r="P315" s="2" t="s">
        <v>33</v>
      </c>
      <c r="Q315" s="3">
        <f t="shared" si="347"/>
        <v>215</v>
      </c>
      <c r="R315" s="3">
        <f>R316+R317+R318+R319+R320</f>
        <v>0</v>
      </c>
      <c r="S315" s="3">
        <f t="shared" ref="S315:U315" si="351">S316+S317+S318+S319+S320</f>
        <v>215</v>
      </c>
      <c r="T315" s="3">
        <f t="shared" si="351"/>
        <v>0</v>
      </c>
      <c r="U315" s="3">
        <f t="shared" si="351"/>
        <v>0</v>
      </c>
      <c r="V315" s="28"/>
      <c r="W315" s="28"/>
      <c r="X315" s="29"/>
      <c r="Y315" s="29"/>
      <c r="Z315" s="29"/>
      <c r="AA315" s="29"/>
      <c r="AB315" s="29"/>
    </row>
    <row r="316" spans="1:28" ht="15" customHeight="1" x14ac:dyDescent="0.2">
      <c r="A316" s="5">
        <v>31122290</v>
      </c>
      <c r="B316" s="5" t="s">
        <v>82</v>
      </c>
      <c r="C316" s="4">
        <f t="shared" si="343"/>
        <v>0</v>
      </c>
      <c r="D316" s="4"/>
      <c r="E316" s="4"/>
      <c r="F316" s="4"/>
      <c r="G316" s="4"/>
      <c r="H316" s="5">
        <v>31122290</v>
      </c>
      <c r="I316" s="5" t="s">
        <v>82</v>
      </c>
      <c r="J316" s="4">
        <f t="shared" si="345"/>
        <v>0</v>
      </c>
      <c r="K316" s="4"/>
      <c r="L316" s="4"/>
      <c r="M316" s="4"/>
      <c r="N316" s="4"/>
      <c r="O316" s="5">
        <v>31122290</v>
      </c>
      <c r="P316" s="5" t="s">
        <v>82</v>
      </c>
      <c r="Q316" s="4">
        <f t="shared" si="347"/>
        <v>0</v>
      </c>
      <c r="R316" s="4"/>
      <c r="S316" s="4"/>
      <c r="T316" s="4"/>
      <c r="U316" s="4"/>
      <c r="V316" s="27"/>
      <c r="W316" s="27"/>
      <c r="X316" s="30"/>
      <c r="Y316" s="29"/>
      <c r="Z316" s="29"/>
      <c r="AA316" s="29"/>
      <c r="AB316" s="29"/>
    </row>
    <row r="317" spans="1:28" ht="15" customHeight="1" x14ac:dyDescent="0.2">
      <c r="A317" s="5">
        <v>31123210</v>
      </c>
      <c r="B317" s="5" t="s">
        <v>5</v>
      </c>
      <c r="C317" s="4">
        <f t="shared" si="343"/>
        <v>0</v>
      </c>
      <c r="D317" s="4"/>
      <c r="E317" s="4"/>
      <c r="F317" s="4"/>
      <c r="G317" s="4"/>
      <c r="H317" s="5">
        <v>31123210</v>
      </c>
      <c r="I317" s="5" t="s">
        <v>5</v>
      </c>
      <c r="J317" s="4">
        <f t="shared" si="345"/>
        <v>0</v>
      </c>
      <c r="K317" s="4"/>
      <c r="L317" s="4"/>
      <c r="M317" s="4"/>
      <c r="N317" s="4"/>
      <c r="O317" s="5">
        <v>31123210</v>
      </c>
      <c r="P317" s="5" t="s">
        <v>5</v>
      </c>
      <c r="Q317" s="4">
        <f t="shared" si="347"/>
        <v>0</v>
      </c>
      <c r="R317" s="4"/>
      <c r="S317" s="4"/>
      <c r="T317" s="4"/>
      <c r="U317" s="4"/>
      <c r="V317" s="27"/>
      <c r="W317" s="27"/>
      <c r="X317" s="30"/>
      <c r="Y317" s="29"/>
      <c r="Z317" s="29"/>
      <c r="AA317" s="29"/>
      <c r="AB317" s="29"/>
    </row>
    <row r="318" spans="1:28" ht="15" customHeight="1" x14ac:dyDescent="0.2">
      <c r="A318" s="5">
        <v>31123220</v>
      </c>
      <c r="B318" s="5" t="s">
        <v>60</v>
      </c>
      <c r="C318" s="4">
        <f t="shared" si="343"/>
        <v>0</v>
      </c>
      <c r="D318" s="4"/>
      <c r="E318" s="4"/>
      <c r="F318" s="4"/>
      <c r="G318" s="4"/>
      <c r="H318" s="5">
        <v>31123220</v>
      </c>
      <c r="I318" s="5" t="s">
        <v>60</v>
      </c>
      <c r="J318" s="4">
        <f t="shared" si="345"/>
        <v>0</v>
      </c>
      <c r="K318" s="4"/>
      <c r="L318" s="4"/>
      <c r="M318" s="4"/>
      <c r="N318" s="4"/>
      <c r="O318" s="5">
        <v>31123220</v>
      </c>
      <c r="P318" s="5" t="s">
        <v>60</v>
      </c>
      <c r="Q318" s="4">
        <f t="shared" si="347"/>
        <v>0</v>
      </c>
      <c r="R318" s="4"/>
      <c r="S318" s="4"/>
      <c r="T318" s="4"/>
      <c r="U318" s="4"/>
      <c r="V318" s="27"/>
      <c r="W318" s="27"/>
      <c r="X318" s="30"/>
      <c r="Y318" s="29"/>
      <c r="Z318" s="29"/>
      <c r="AA318" s="29"/>
      <c r="AB318" s="29"/>
    </row>
    <row r="319" spans="1:28" ht="15" customHeight="1" x14ac:dyDescent="0.2">
      <c r="A319" s="5">
        <v>31123230</v>
      </c>
      <c r="B319" s="5" t="s">
        <v>48</v>
      </c>
      <c r="C319" s="4">
        <f t="shared" si="343"/>
        <v>0</v>
      </c>
      <c r="D319" s="4"/>
      <c r="E319" s="4"/>
      <c r="F319" s="4"/>
      <c r="G319" s="4"/>
      <c r="H319" s="5">
        <v>31123230</v>
      </c>
      <c r="I319" s="5" t="s">
        <v>48</v>
      </c>
      <c r="J319" s="4">
        <f t="shared" si="345"/>
        <v>0</v>
      </c>
      <c r="K319" s="4"/>
      <c r="L319" s="4"/>
      <c r="M319" s="4"/>
      <c r="N319" s="4"/>
      <c r="O319" s="5">
        <v>31123230</v>
      </c>
      <c r="P319" s="5" t="s">
        <v>48</v>
      </c>
      <c r="Q319" s="4">
        <f t="shared" si="347"/>
        <v>190</v>
      </c>
      <c r="R319" s="4"/>
      <c r="S319" s="4">
        <v>190</v>
      </c>
      <c r="T319" s="4"/>
      <c r="U319" s="4"/>
      <c r="V319" s="27"/>
      <c r="W319" s="27"/>
      <c r="X319" s="30"/>
      <c r="Y319" s="30"/>
      <c r="Z319" s="30"/>
      <c r="AA319" s="30"/>
      <c r="AB319" s="30"/>
    </row>
    <row r="320" spans="1:28" ht="15" customHeight="1" x14ac:dyDescent="0.2">
      <c r="A320" s="5">
        <v>31123290</v>
      </c>
      <c r="B320" s="5" t="s">
        <v>61</v>
      </c>
      <c r="C320" s="4">
        <f t="shared" si="343"/>
        <v>0</v>
      </c>
      <c r="D320" s="4"/>
      <c r="E320" s="4"/>
      <c r="F320" s="4"/>
      <c r="G320" s="4"/>
      <c r="H320" s="5">
        <v>31123290</v>
      </c>
      <c r="I320" s="5" t="s">
        <v>61</v>
      </c>
      <c r="J320" s="4">
        <f t="shared" si="345"/>
        <v>0</v>
      </c>
      <c r="K320" s="4"/>
      <c r="L320" s="4"/>
      <c r="M320" s="4"/>
      <c r="N320" s="4"/>
      <c r="O320" s="5">
        <v>31123290</v>
      </c>
      <c r="P320" s="5" t="s">
        <v>61</v>
      </c>
      <c r="Q320" s="4">
        <f t="shared" si="347"/>
        <v>25</v>
      </c>
      <c r="R320" s="4"/>
      <c r="S320" s="4">
        <v>25</v>
      </c>
      <c r="T320" s="4"/>
      <c r="U320" s="4"/>
      <c r="V320" s="27"/>
      <c r="W320" s="27"/>
      <c r="X320" s="30"/>
      <c r="Y320" s="30"/>
      <c r="Z320" s="30"/>
      <c r="AA320" s="30"/>
      <c r="AB320" s="30"/>
    </row>
    <row r="321" spans="1:28" ht="15" customHeight="1" x14ac:dyDescent="0.2">
      <c r="A321" s="6"/>
      <c r="B321" s="6" t="s">
        <v>35</v>
      </c>
      <c r="C321" s="7">
        <f>C308+C306+C304+C300+C289+C271+C269+C267</f>
        <v>0</v>
      </c>
      <c r="D321" s="7">
        <f>D308+D306+D304+D300+D289+D271+D269+D267</f>
        <v>0</v>
      </c>
      <c r="E321" s="7">
        <f t="shared" ref="E321:G321" si="352">E308+E306+E304+E300+E289+E271+E269+E267</f>
        <v>0</v>
      </c>
      <c r="F321" s="7">
        <f t="shared" si="352"/>
        <v>0</v>
      </c>
      <c r="G321" s="7">
        <f t="shared" si="352"/>
        <v>0</v>
      </c>
      <c r="H321" s="6"/>
      <c r="I321" s="6" t="s">
        <v>35</v>
      </c>
      <c r="J321" s="7">
        <f>J308+J306+J304+J300+J289+J271+J269+J267</f>
        <v>825</v>
      </c>
      <c r="K321" s="7">
        <f>K308+K306+K304+K300+K289+K271+K269+K267</f>
        <v>100</v>
      </c>
      <c r="L321" s="7">
        <f t="shared" ref="L321:N321" si="353">L308+L306+L304+L300+L289+L271+L269+L267</f>
        <v>100</v>
      </c>
      <c r="M321" s="7">
        <f t="shared" si="353"/>
        <v>175</v>
      </c>
      <c r="N321" s="7">
        <f t="shared" si="353"/>
        <v>450</v>
      </c>
      <c r="O321" s="6"/>
      <c r="P321" s="6" t="s">
        <v>35</v>
      </c>
      <c r="Q321" s="7">
        <f>Q308+Q306+Q304+Q300+Q289+Q271+Q269+Q267</f>
        <v>1985.3000000000002</v>
      </c>
      <c r="R321" s="7">
        <f>R308+R306+R304+R300+R289+R271+R269+R267</f>
        <v>480.70000000000005</v>
      </c>
      <c r="S321" s="7">
        <f t="shared" ref="S321:U321" si="354">S308+S306+S304+S300+S289+S271+S269+S267</f>
        <v>670.3</v>
      </c>
      <c r="T321" s="7">
        <f t="shared" si="354"/>
        <v>375.20000000000005</v>
      </c>
      <c r="U321" s="7">
        <f t="shared" si="354"/>
        <v>459.1</v>
      </c>
      <c r="V321" s="35"/>
      <c r="W321" s="35"/>
      <c r="X321" s="36"/>
      <c r="Y321" s="36"/>
      <c r="Z321" s="36"/>
      <c r="AA321" s="36"/>
      <c r="AB321" s="36"/>
    </row>
    <row r="322" spans="1:28" x14ac:dyDescent="0.2">
      <c r="A322" s="8"/>
      <c r="B322" s="8"/>
      <c r="C322" s="9"/>
      <c r="D322" s="10"/>
      <c r="E322" s="10"/>
      <c r="F322" s="10"/>
      <c r="G322" s="10"/>
      <c r="H322" s="8"/>
      <c r="I322" s="8"/>
      <c r="J322" s="9"/>
      <c r="K322" s="10"/>
      <c r="L322" s="10"/>
      <c r="M322" s="10"/>
      <c r="N322" s="10"/>
      <c r="O322" s="8"/>
      <c r="P322" s="8"/>
      <c r="Q322" s="9"/>
      <c r="R322" s="10"/>
      <c r="S322" s="10"/>
      <c r="T322" s="10"/>
      <c r="U322" s="10"/>
      <c r="V322" s="12"/>
      <c r="W322" s="12"/>
      <c r="X322" s="12"/>
      <c r="Y322" s="12"/>
      <c r="Z322" s="12"/>
      <c r="AA322" s="12"/>
      <c r="AB322" s="12"/>
    </row>
    <row r="323" spans="1:28" x14ac:dyDescent="0.2">
      <c r="A323" s="12" t="s">
        <v>109</v>
      </c>
      <c r="B323" s="1"/>
      <c r="C323" s="1"/>
      <c r="D323" s="1"/>
      <c r="E323" s="1"/>
      <c r="F323" s="1" t="s">
        <v>37</v>
      </c>
      <c r="G323" s="12"/>
      <c r="H323" s="12" t="s">
        <v>109</v>
      </c>
      <c r="I323" s="1"/>
      <c r="J323" s="1"/>
      <c r="K323" s="1"/>
      <c r="L323" s="1"/>
      <c r="M323" s="1" t="s">
        <v>37</v>
      </c>
      <c r="N323" s="12"/>
      <c r="O323" s="12" t="s">
        <v>109</v>
      </c>
      <c r="P323" s="1"/>
      <c r="Q323" s="1"/>
      <c r="R323" s="1"/>
      <c r="S323" s="1"/>
      <c r="T323" s="1" t="s">
        <v>37</v>
      </c>
      <c r="U323" s="12"/>
      <c r="V323" s="12"/>
      <c r="W323" s="1"/>
      <c r="X323" s="1"/>
      <c r="Y323" s="1"/>
      <c r="Z323" s="1"/>
      <c r="AA323" s="1"/>
      <c r="AB323" s="12"/>
    </row>
    <row r="328" spans="1:28" ht="13.5" x14ac:dyDescent="0.25">
      <c r="O328" s="47" t="s">
        <v>7</v>
      </c>
      <c r="P328" s="47"/>
      <c r="Q328" s="17"/>
      <c r="R328" s="47" t="s">
        <v>8</v>
      </c>
      <c r="S328" s="47"/>
      <c r="T328" s="47"/>
      <c r="U328" s="47"/>
    </row>
    <row r="329" spans="1:28" x14ac:dyDescent="0.2">
      <c r="O329" s="1"/>
      <c r="P329" s="1"/>
      <c r="Q329" s="1"/>
      <c r="R329" s="1"/>
      <c r="S329" s="1"/>
      <c r="T329" s="1"/>
      <c r="U329" s="1"/>
    </row>
    <row r="330" spans="1:28" ht="13.5" x14ac:dyDescent="0.25">
      <c r="O330" s="1" t="s">
        <v>63</v>
      </c>
      <c r="P330" s="1"/>
      <c r="Q330" s="1"/>
      <c r="R330" s="1" t="s">
        <v>136</v>
      </c>
      <c r="S330" s="1"/>
      <c r="T330" s="1"/>
      <c r="U330" s="1"/>
    </row>
    <row r="331" spans="1:28" ht="13.5" x14ac:dyDescent="0.25">
      <c r="O331" s="1" t="s">
        <v>101</v>
      </c>
      <c r="P331" s="1"/>
      <c r="Q331" s="1"/>
      <c r="R331" s="17" t="s">
        <v>135</v>
      </c>
      <c r="S331" s="1"/>
      <c r="T331" s="1"/>
      <c r="U331" s="1"/>
    </row>
    <row r="332" spans="1:28" x14ac:dyDescent="0.2">
      <c r="O332" s="1"/>
      <c r="P332" s="1"/>
      <c r="Q332" s="1"/>
      <c r="R332" s="1" t="s">
        <v>9</v>
      </c>
      <c r="S332" s="1"/>
      <c r="T332" s="1"/>
      <c r="U332" s="1"/>
    </row>
    <row r="333" spans="1:28" x14ac:dyDescent="0.2">
      <c r="O333" s="1" t="s">
        <v>116</v>
      </c>
      <c r="P333" s="1"/>
      <c r="Q333" s="1"/>
      <c r="R333" s="1" t="s">
        <v>10</v>
      </c>
      <c r="S333" s="1"/>
      <c r="T333" s="1"/>
      <c r="U333" s="1"/>
    </row>
    <row r="334" spans="1:28" x14ac:dyDescent="0.2">
      <c r="O334" s="1"/>
      <c r="P334" s="1"/>
      <c r="Q334" s="1"/>
      <c r="R334" s="1" t="s">
        <v>11</v>
      </c>
      <c r="S334" s="1"/>
      <c r="T334" s="1"/>
      <c r="U334" s="1"/>
    </row>
    <row r="335" spans="1:28" x14ac:dyDescent="0.2">
      <c r="O335" s="1"/>
      <c r="P335" s="1"/>
      <c r="Q335" s="1"/>
      <c r="R335" s="1"/>
      <c r="S335" s="1"/>
      <c r="T335" s="1"/>
      <c r="U335" s="1"/>
    </row>
    <row r="336" spans="1:28" x14ac:dyDescent="0.2">
      <c r="O336" s="1"/>
      <c r="P336" s="1"/>
      <c r="Q336" s="1"/>
      <c r="R336" s="1" t="s">
        <v>105</v>
      </c>
      <c r="S336" s="1"/>
      <c r="T336" s="1"/>
      <c r="U336" s="1"/>
    </row>
    <row r="337" spans="15:21" x14ac:dyDescent="0.2">
      <c r="O337" s="1"/>
      <c r="P337" s="1"/>
      <c r="Q337" s="1"/>
      <c r="R337" s="1" t="s">
        <v>86</v>
      </c>
      <c r="S337" s="1"/>
      <c r="T337" s="1"/>
      <c r="U337" s="1"/>
    </row>
    <row r="338" spans="15:21" x14ac:dyDescent="0.2">
      <c r="O338" s="1"/>
      <c r="P338" s="1"/>
      <c r="Q338" s="1"/>
      <c r="R338" s="1"/>
      <c r="S338" s="1"/>
      <c r="T338" s="1"/>
      <c r="U338" s="1"/>
    </row>
    <row r="339" spans="15:21" x14ac:dyDescent="0.2">
      <c r="O339" s="1"/>
      <c r="P339" s="1"/>
      <c r="Q339" s="1"/>
      <c r="R339" s="1" t="s">
        <v>117</v>
      </c>
      <c r="S339" s="1"/>
      <c r="T339" s="1"/>
      <c r="U339" s="1"/>
    </row>
    <row r="340" spans="15:21" x14ac:dyDescent="0.2">
      <c r="O340" s="1"/>
      <c r="P340" s="1"/>
      <c r="Q340" s="1"/>
      <c r="R340" s="1"/>
      <c r="S340" s="1"/>
      <c r="T340" s="1"/>
      <c r="U340" s="1"/>
    </row>
    <row r="341" spans="15:21" x14ac:dyDescent="0.2">
      <c r="O341" s="48" t="s">
        <v>115</v>
      </c>
      <c r="P341" s="48"/>
      <c r="Q341" s="48"/>
      <c r="R341" s="48"/>
      <c r="S341" s="48"/>
      <c r="T341" s="48"/>
      <c r="U341" s="48"/>
    </row>
    <row r="342" spans="15:21" x14ac:dyDescent="0.2">
      <c r="O342" s="1"/>
      <c r="P342" s="1"/>
      <c r="Q342" s="1"/>
      <c r="R342" s="1"/>
      <c r="S342" s="1"/>
      <c r="T342" s="1"/>
      <c r="U342" s="1"/>
    </row>
    <row r="343" spans="15:21" x14ac:dyDescent="0.2">
      <c r="O343" s="1" t="s">
        <v>13</v>
      </c>
      <c r="P343" s="1"/>
      <c r="Q343" s="1"/>
      <c r="R343" s="1" t="s">
        <v>14</v>
      </c>
      <c r="S343" s="1"/>
      <c r="T343" s="1"/>
      <c r="U343" s="1"/>
    </row>
    <row r="344" spans="15:21" x14ac:dyDescent="0.2">
      <c r="O344" s="1" t="s">
        <v>15</v>
      </c>
      <c r="P344" s="1"/>
      <c r="Q344" s="1"/>
      <c r="R344" s="1" t="s">
        <v>107</v>
      </c>
      <c r="S344" s="1"/>
      <c r="T344" s="1"/>
      <c r="U344" s="1"/>
    </row>
    <row r="345" spans="15:21" x14ac:dyDescent="0.2">
      <c r="O345" s="1" t="s">
        <v>17</v>
      </c>
      <c r="P345" s="1"/>
      <c r="Q345" s="1"/>
      <c r="R345" s="1" t="s">
        <v>18</v>
      </c>
      <c r="S345" s="1"/>
      <c r="T345" s="1"/>
      <c r="U345" s="1"/>
    </row>
    <row r="346" spans="15:21" x14ac:dyDescent="0.2">
      <c r="O346" s="1" t="s">
        <v>19</v>
      </c>
      <c r="P346" s="1"/>
      <c r="Q346" s="1"/>
      <c r="R346" s="1" t="s">
        <v>20</v>
      </c>
      <c r="S346" s="1"/>
      <c r="T346" s="1"/>
      <c r="U346" s="1"/>
    </row>
    <row r="347" spans="15:21" x14ac:dyDescent="0.2">
      <c r="O347" s="1" t="s">
        <v>21</v>
      </c>
      <c r="P347" s="1"/>
      <c r="Q347" s="1"/>
      <c r="R347" s="1"/>
      <c r="S347" s="11">
        <v>24744.5</v>
      </c>
      <c r="T347" s="1" t="s">
        <v>22</v>
      </c>
      <c r="U347" s="1"/>
    </row>
    <row r="348" spans="15:21" x14ac:dyDescent="0.2">
      <c r="O348" s="1"/>
      <c r="P348" s="1"/>
      <c r="Q348" s="1"/>
      <c r="R348" s="1"/>
      <c r="S348" s="1"/>
      <c r="T348" s="1"/>
      <c r="U348" s="1"/>
    </row>
    <row r="349" spans="15:21" x14ac:dyDescent="0.2">
      <c r="O349" s="49" t="s">
        <v>89</v>
      </c>
      <c r="P349" s="54" t="s">
        <v>23</v>
      </c>
      <c r="Q349" s="54" t="s">
        <v>24</v>
      </c>
      <c r="R349" s="54" t="s">
        <v>25</v>
      </c>
      <c r="S349" s="54"/>
      <c r="T349" s="54"/>
      <c r="U349" s="54"/>
    </row>
    <row r="350" spans="15:21" ht="31.5" customHeight="1" x14ac:dyDescent="0.2">
      <c r="O350" s="50"/>
      <c r="P350" s="54"/>
      <c r="Q350" s="54"/>
      <c r="R350" s="39" t="s">
        <v>26</v>
      </c>
      <c r="S350" s="39" t="s">
        <v>27</v>
      </c>
      <c r="T350" s="39" t="s">
        <v>28</v>
      </c>
      <c r="U350" s="39" t="s">
        <v>29</v>
      </c>
    </row>
    <row r="351" spans="15:21" x14ac:dyDescent="0.2">
      <c r="O351" s="22">
        <v>211</v>
      </c>
      <c r="P351" s="22" t="s">
        <v>66</v>
      </c>
      <c r="Q351" s="26">
        <f>R351+S351+T351+U351</f>
        <v>13091.499999999998</v>
      </c>
      <c r="R351" s="26">
        <f t="shared" ref="R351:U351" si="355">R352</f>
        <v>3036.4999999999995</v>
      </c>
      <c r="S351" s="26">
        <f t="shared" si="355"/>
        <v>3298.6</v>
      </c>
      <c r="T351" s="26">
        <f t="shared" si="355"/>
        <v>3288.6</v>
      </c>
      <c r="U351" s="26">
        <f t="shared" si="355"/>
        <v>3467.7999999999997</v>
      </c>
    </row>
    <row r="352" spans="15:21" x14ac:dyDescent="0.2">
      <c r="O352" s="2">
        <v>2111</v>
      </c>
      <c r="P352" s="22" t="s">
        <v>66</v>
      </c>
      <c r="Q352" s="3">
        <f>R352+S352+T352+U352</f>
        <v>13091.499999999998</v>
      </c>
      <c r="R352" s="4">
        <f>R25+R268</f>
        <v>3036.4999999999995</v>
      </c>
      <c r="S352" s="4">
        <f>S25+S268</f>
        <v>3298.6</v>
      </c>
      <c r="T352" s="4">
        <f>T25+T268</f>
        <v>3288.6</v>
      </c>
      <c r="U352" s="4">
        <f>U25+U268</f>
        <v>3467.7999999999997</v>
      </c>
    </row>
    <row r="353" spans="15:21" x14ac:dyDescent="0.2">
      <c r="O353" s="2">
        <v>212</v>
      </c>
      <c r="P353" s="2" t="s">
        <v>90</v>
      </c>
      <c r="Q353" s="26">
        <f>R353+S353+T353+U353</f>
        <v>1793.1</v>
      </c>
      <c r="R353" s="3">
        <f t="shared" ref="R353:U353" si="356">R354</f>
        <v>467</v>
      </c>
      <c r="S353" s="3">
        <f t="shared" si="356"/>
        <v>476.3</v>
      </c>
      <c r="T353" s="3">
        <f t="shared" si="356"/>
        <v>474.5</v>
      </c>
      <c r="U353" s="3">
        <f t="shared" si="356"/>
        <v>375.29999999999995</v>
      </c>
    </row>
    <row r="354" spans="15:21" x14ac:dyDescent="0.2">
      <c r="O354" s="2">
        <v>2121</v>
      </c>
      <c r="P354" s="2" t="s">
        <v>91</v>
      </c>
      <c r="Q354" s="3">
        <f t="shared" ref="Q354" si="357">R354+S354+T354+U354</f>
        <v>1793.1</v>
      </c>
      <c r="R354" s="4">
        <f>R27+R270</f>
        <v>467</v>
      </c>
      <c r="S354" s="4">
        <f>S27+S270</f>
        <v>476.3</v>
      </c>
      <c r="T354" s="4">
        <f>T27+T270</f>
        <v>474.5</v>
      </c>
      <c r="U354" s="4">
        <f>U27+U270</f>
        <v>375.29999999999995</v>
      </c>
    </row>
    <row r="355" spans="15:21" ht="31.5" customHeight="1" x14ac:dyDescent="0.2">
      <c r="O355" s="2">
        <v>221</v>
      </c>
      <c r="P355" s="2" t="s">
        <v>67</v>
      </c>
      <c r="Q355" s="26">
        <f>R355+S355+T355+U355</f>
        <v>5846.2</v>
      </c>
      <c r="R355" s="3">
        <f t="shared" ref="R355:U355" si="358">R356+R357+R363+R366+R371</f>
        <v>2487.4</v>
      </c>
      <c r="S355" s="3">
        <f t="shared" si="358"/>
        <v>1872.4</v>
      </c>
      <c r="T355" s="3">
        <f t="shared" si="358"/>
        <v>1094</v>
      </c>
      <c r="U355" s="3">
        <f t="shared" si="358"/>
        <v>392.4</v>
      </c>
    </row>
    <row r="356" spans="15:21" ht="15" customHeight="1" x14ac:dyDescent="0.2">
      <c r="O356" s="2">
        <v>2211</v>
      </c>
      <c r="P356" s="2" t="s">
        <v>92</v>
      </c>
      <c r="Q356" s="3">
        <f t="shared" ref="Q356:Q357" si="359">R356+S356+T356+U356</f>
        <v>350</v>
      </c>
      <c r="R356" s="4">
        <f>R29+R272</f>
        <v>137.5</v>
      </c>
      <c r="S356" s="4">
        <f>S29+S272</f>
        <v>137.5</v>
      </c>
      <c r="T356" s="4">
        <f>T29+T272</f>
        <v>37.5</v>
      </c>
      <c r="U356" s="4">
        <f>U29+U272</f>
        <v>37.5</v>
      </c>
    </row>
    <row r="357" spans="15:21" ht="15" customHeight="1" x14ac:dyDescent="0.2">
      <c r="O357" s="2">
        <v>2212</v>
      </c>
      <c r="P357" s="2" t="s">
        <v>55</v>
      </c>
      <c r="Q357" s="3">
        <f t="shared" si="359"/>
        <v>134.4</v>
      </c>
      <c r="R357" s="3">
        <f>R358+R359+R360</f>
        <v>33.6</v>
      </c>
      <c r="S357" s="3">
        <f t="shared" ref="S357:U357" si="360">S358+S359+S360</f>
        <v>33.6</v>
      </c>
      <c r="T357" s="3">
        <f t="shared" si="360"/>
        <v>33.6</v>
      </c>
      <c r="U357" s="3">
        <f t="shared" si="360"/>
        <v>33.6</v>
      </c>
    </row>
    <row r="358" spans="15:21" ht="15" customHeight="1" x14ac:dyDescent="0.2">
      <c r="O358" s="5">
        <v>22122100</v>
      </c>
      <c r="P358" s="13" t="s">
        <v>39</v>
      </c>
      <c r="Q358" s="4">
        <f>R358+S358+T358+U358</f>
        <v>36</v>
      </c>
      <c r="R358" s="4">
        <f t="shared" ref="R358:U359" si="361">R31+R274</f>
        <v>9</v>
      </c>
      <c r="S358" s="4">
        <f t="shared" si="361"/>
        <v>9</v>
      </c>
      <c r="T358" s="4">
        <f t="shared" si="361"/>
        <v>9</v>
      </c>
      <c r="U358" s="4">
        <f t="shared" si="361"/>
        <v>9</v>
      </c>
    </row>
    <row r="359" spans="15:21" ht="15" customHeight="1" x14ac:dyDescent="0.2">
      <c r="O359" s="5">
        <v>22122200</v>
      </c>
      <c r="P359" s="13" t="s">
        <v>40</v>
      </c>
      <c r="Q359" s="4">
        <f>R359+S359+T359+U359</f>
        <v>14.4</v>
      </c>
      <c r="R359" s="4">
        <f t="shared" si="361"/>
        <v>3.6</v>
      </c>
      <c r="S359" s="4">
        <f t="shared" si="361"/>
        <v>3.6</v>
      </c>
      <c r="T359" s="4">
        <f t="shared" si="361"/>
        <v>3.6</v>
      </c>
      <c r="U359" s="4">
        <f t="shared" si="361"/>
        <v>3.6</v>
      </c>
    </row>
    <row r="360" spans="15:21" ht="15" customHeight="1" x14ac:dyDescent="0.2">
      <c r="O360" s="5">
        <v>22122900</v>
      </c>
      <c r="P360" s="13" t="s">
        <v>56</v>
      </c>
      <c r="Q360" s="4">
        <f>R360+S360+T360+U360</f>
        <v>84</v>
      </c>
      <c r="R360" s="4">
        <f t="shared" ref="R360:U360" si="362">R33+R276</f>
        <v>21</v>
      </c>
      <c r="S360" s="4">
        <f t="shared" si="362"/>
        <v>21</v>
      </c>
      <c r="T360" s="4">
        <f t="shared" si="362"/>
        <v>21</v>
      </c>
      <c r="U360" s="4">
        <f t="shared" si="362"/>
        <v>21</v>
      </c>
    </row>
    <row r="361" spans="15:21" ht="15" customHeight="1" x14ac:dyDescent="0.2">
      <c r="O361" s="2">
        <v>2213</v>
      </c>
      <c r="P361" s="44" t="s">
        <v>113</v>
      </c>
      <c r="Q361" s="26">
        <f>R361+S361+T361+U361</f>
        <v>0</v>
      </c>
      <c r="R361" s="26">
        <f t="shared" ref="R361:U361" si="363">R362</f>
        <v>0</v>
      </c>
      <c r="S361" s="26">
        <f t="shared" si="363"/>
        <v>0</v>
      </c>
      <c r="T361" s="26">
        <f t="shared" si="363"/>
        <v>0</v>
      </c>
      <c r="U361" s="26">
        <f t="shared" si="363"/>
        <v>0</v>
      </c>
    </row>
    <row r="362" spans="15:21" ht="15" customHeight="1" x14ac:dyDescent="0.2">
      <c r="O362" s="5">
        <v>22131100</v>
      </c>
      <c r="P362" s="45" t="s">
        <v>114</v>
      </c>
      <c r="Q362" s="3">
        <f>R362+S362+T362+U362</f>
        <v>0</v>
      </c>
      <c r="R362" s="4">
        <f>R35+R278</f>
        <v>0</v>
      </c>
      <c r="S362" s="4">
        <f>S35+S278</f>
        <v>0</v>
      </c>
      <c r="T362" s="4">
        <f>T35+T278</f>
        <v>0</v>
      </c>
      <c r="U362" s="4">
        <f>U35+U278</f>
        <v>0</v>
      </c>
    </row>
    <row r="363" spans="15:21" ht="15" customHeight="1" x14ac:dyDescent="0.2">
      <c r="O363" s="2">
        <v>2214</v>
      </c>
      <c r="P363" s="2" t="s">
        <v>0</v>
      </c>
      <c r="Q363" s="3">
        <f t="shared" ref="Q363" si="364">R363+S363+T363+U363</f>
        <v>405.20000000000005</v>
      </c>
      <c r="R363" s="3">
        <f>R364+R365</f>
        <v>213.8</v>
      </c>
      <c r="S363" s="3">
        <f t="shared" ref="S363:U363" si="365">S364+S365</f>
        <v>63.8</v>
      </c>
      <c r="T363" s="3">
        <f t="shared" si="365"/>
        <v>63.8</v>
      </c>
      <c r="U363" s="3">
        <f t="shared" si="365"/>
        <v>63.8</v>
      </c>
    </row>
    <row r="364" spans="15:21" ht="15" customHeight="1" x14ac:dyDescent="0.2">
      <c r="O364" s="5">
        <v>22141100</v>
      </c>
      <c r="P364" s="5" t="s">
        <v>57</v>
      </c>
      <c r="Q364" s="4">
        <f>R364+S364+T364+U364</f>
        <v>255.2</v>
      </c>
      <c r="R364" s="4">
        <f t="shared" ref="R364:U364" si="366">R37+R280</f>
        <v>63.8</v>
      </c>
      <c r="S364" s="4">
        <f t="shared" si="366"/>
        <v>63.8</v>
      </c>
      <c r="T364" s="4">
        <f t="shared" si="366"/>
        <v>63.8</v>
      </c>
      <c r="U364" s="4">
        <f t="shared" si="366"/>
        <v>63.8</v>
      </c>
    </row>
    <row r="365" spans="15:21" ht="15" customHeight="1" x14ac:dyDescent="0.2">
      <c r="O365" s="5">
        <v>22141200</v>
      </c>
      <c r="P365" s="5" t="s">
        <v>1</v>
      </c>
      <c r="Q365" s="4">
        <f>R365+S365+T365+U365</f>
        <v>150</v>
      </c>
      <c r="R365" s="4">
        <f t="shared" ref="R365:U365" si="367">R38+R281</f>
        <v>150</v>
      </c>
      <c r="S365" s="4">
        <f t="shared" si="367"/>
        <v>0</v>
      </c>
      <c r="T365" s="4">
        <f t="shared" si="367"/>
        <v>0</v>
      </c>
      <c r="U365" s="4">
        <f t="shared" si="367"/>
        <v>0</v>
      </c>
    </row>
    <row r="366" spans="15:21" ht="15" customHeight="1" x14ac:dyDescent="0.2">
      <c r="O366" s="2">
        <v>2215</v>
      </c>
      <c r="P366" s="2" t="s">
        <v>41</v>
      </c>
      <c r="Q366" s="3">
        <f t="shared" ref="Q366:Q372" si="368">R366+S366+T366+U366</f>
        <v>4956.6000000000004</v>
      </c>
      <c r="R366" s="3">
        <f>R367+R368+R369+R370</f>
        <v>2102.5</v>
      </c>
      <c r="S366" s="3">
        <f t="shared" ref="S366:U366" si="369">S367+S368+S369+S370</f>
        <v>1637.5</v>
      </c>
      <c r="T366" s="3">
        <f t="shared" si="369"/>
        <v>959.1</v>
      </c>
      <c r="U366" s="3">
        <f t="shared" si="369"/>
        <v>257.5</v>
      </c>
    </row>
    <row r="367" spans="15:21" ht="15" customHeight="1" x14ac:dyDescent="0.2">
      <c r="O367" s="5">
        <v>22151400</v>
      </c>
      <c r="P367" s="5" t="s">
        <v>42</v>
      </c>
      <c r="Q367" s="4">
        <f t="shared" si="368"/>
        <v>120</v>
      </c>
      <c r="R367" s="4">
        <f t="shared" ref="R367:U367" si="370">R40+R283</f>
        <v>30</v>
      </c>
      <c r="S367" s="4">
        <f t="shared" si="370"/>
        <v>30</v>
      </c>
      <c r="T367" s="4">
        <f t="shared" si="370"/>
        <v>30</v>
      </c>
      <c r="U367" s="4">
        <f t="shared" si="370"/>
        <v>30</v>
      </c>
    </row>
    <row r="368" spans="15:21" ht="15" customHeight="1" x14ac:dyDescent="0.2">
      <c r="O368" s="5">
        <v>22152100</v>
      </c>
      <c r="P368" s="5" t="s">
        <v>112</v>
      </c>
      <c r="Q368" s="4">
        <f t="shared" si="368"/>
        <v>0</v>
      </c>
      <c r="R368" s="4">
        <f t="shared" ref="R368:U368" si="371">R41+R284</f>
        <v>0</v>
      </c>
      <c r="S368" s="4">
        <f t="shared" si="371"/>
        <v>0</v>
      </c>
      <c r="T368" s="4">
        <f t="shared" si="371"/>
        <v>0</v>
      </c>
      <c r="U368" s="4">
        <f t="shared" si="371"/>
        <v>0</v>
      </c>
    </row>
    <row r="369" spans="15:21" ht="15" customHeight="1" x14ac:dyDescent="0.2">
      <c r="O369" s="5">
        <v>22153100</v>
      </c>
      <c r="P369" s="5" t="s">
        <v>93</v>
      </c>
      <c r="Q369" s="4">
        <f t="shared" si="368"/>
        <v>130</v>
      </c>
      <c r="R369" s="4">
        <f t="shared" ref="R369:U369" si="372">R42+R285</f>
        <v>57.5</v>
      </c>
      <c r="S369" s="4">
        <f t="shared" si="372"/>
        <v>57.5</v>
      </c>
      <c r="T369" s="4">
        <f t="shared" si="372"/>
        <v>7.5</v>
      </c>
      <c r="U369" s="4">
        <f t="shared" si="372"/>
        <v>7.5</v>
      </c>
    </row>
    <row r="370" spans="15:21" ht="27.75" customHeight="1" x14ac:dyDescent="0.2">
      <c r="O370" s="5">
        <v>22154900</v>
      </c>
      <c r="P370" s="5" t="s">
        <v>94</v>
      </c>
      <c r="Q370" s="4">
        <f t="shared" si="368"/>
        <v>4706.6000000000004</v>
      </c>
      <c r="R370" s="4">
        <f t="shared" ref="R370:U370" si="373">R43+R286</f>
        <v>2015</v>
      </c>
      <c r="S370" s="4">
        <f t="shared" si="373"/>
        <v>1550</v>
      </c>
      <c r="T370" s="4">
        <f t="shared" si="373"/>
        <v>921.6</v>
      </c>
      <c r="U370" s="4">
        <f t="shared" si="373"/>
        <v>220</v>
      </c>
    </row>
    <row r="371" spans="15:21" ht="15" customHeight="1" x14ac:dyDescent="0.2">
      <c r="O371" s="2">
        <v>2218</v>
      </c>
      <c r="P371" s="2" t="s">
        <v>59</v>
      </c>
      <c r="Q371" s="3">
        <f t="shared" si="368"/>
        <v>0</v>
      </c>
      <c r="R371" s="3">
        <f>R372</f>
        <v>0</v>
      </c>
      <c r="S371" s="3">
        <f t="shared" ref="S371:U371" si="374">S372</f>
        <v>0</v>
      </c>
      <c r="T371" s="3">
        <f t="shared" si="374"/>
        <v>0</v>
      </c>
      <c r="U371" s="3">
        <f t="shared" si="374"/>
        <v>0</v>
      </c>
    </row>
    <row r="372" spans="15:21" ht="15" customHeight="1" x14ac:dyDescent="0.2">
      <c r="O372" s="5">
        <v>22181100</v>
      </c>
      <c r="P372" s="5" t="s">
        <v>59</v>
      </c>
      <c r="Q372" s="4">
        <f t="shared" si="368"/>
        <v>0</v>
      </c>
      <c r="R372" s="4">
        <f>R45+R288</f>
        <v>0</v>
      </c>
      <c r="S372" s="4">
        <f t="shared" ref="S372:U372" si="375">S45+S288</f>
        <v>0</v>
      </c>
      <c r="T372" s="4">
        <f t="shared" si="375"/>
        <v>0</v>
      </c>
      <c r="U372" s="4">
        <f t="shared" si="375"/>
        <v>0</v>
      </c>
    </row>
    <row r="373" spans="15:21" ht="15" customHeight="1" x14ac:dyDescent="0.2">
      <c r="O373" s="2">
        <v>222</v>
      </c>
      <c r="P373" s="2" t="s">
        <v>68</v>
      </c>
      <c r="Q373" s="26">
        <f>R373+S373+T373+U373</f>
        <v>200</v>
      </c>
      <c r="R373" s="3">
        <f>R374+R377+R380+R381</f>
        <v>64.5</v>
      </c>
      <c r="S373" s="3">
        <f t="shared" ref="S373:U373" si="376">S374+S377+S380+S381</f>
        <v>69.5</v>
      </c>
      <c r="T373" s="3">
        <f t="shared" si="376"/>
        <v>53.5</v>
      </c>
      <c r="U373" s="3">
        <f t="shared" si="376"/>
        <v>12.5</v>
      </c>
    </row>
    <row r="374" spans="15:21" ht="15" customHeight="1" x14ac:dyDescent="0.2">
      <c r="O374" s="2">
        <v>2221</v>
      </c>
      <c r="P374" s="2" t="s">
        <v>44</v>
      </c>
      <c r="Q374" s="3">
        <f t="shared" ref="Q374:Q383" si="377">R374+S374+T374+U374</f>
        <v>0</v>
      </c>
      <c r="R374" s="3">
        <f>R375+R376</f>
        <v>0</v>
      </c>
      <c r="S374" s="3">
        <f t="shared" ref="S374:U374" si="378">S375+S376</f>
        <v>0</v>
      </c>
      <c r="T374" s="3">
        <f t="shared" si="378"/>
        <v>0</v>
      </c>
      <c r="U374" s="3">
        <f t="shared" si="378"/>
        <v>0</v>
      </c>
    </row>
    <row r="375" spans="15:21" ht="25.5" x14ac:dyDescent="0.2">
      <c r="O375" s="5">
        <v>22211100</v>
      </c>
      <c r="P375" s="13" t="s">
        <v>43</v>
      </c>
      <c r="Q375" s="4">
        <f t="shared" si="377"/>
        <v>0</v>
      </c>
      <c r="R375" s="4">
        <f t="shared" ref="R375:U375" si="379">R48+R291</f>
        <v>0</v>
      </c>
      <c r="S375" s="4">
        <f t="shared" si="379"/>
        <v>0</v>
      </c>
      <c r="T375" s="4">
        <f t="shared" si="379"/>
        <v>0</v>
      </c>
      <c r="U375" s="4">
        <f t="shared" si="379"/>
        <v>0</v>
      </c>
    </row>
    <row r="376" spans="15:21" ht="15" customHeight="1" x14ac:dyDescent="0.2">
      <c r="O376" s="5">
        <v>22211200</v>
      </c>
      <c r="P376" s="13" t="s">
        <v>95</v>
      </c>
      <c r="Q376" s="4">
        <f t="shared" si="377"/>
        <v>0</v>
      </c>
      <c r="R376" s="4">
        <f t="shared" ref="R376:U376" si="380">R49+R292</f>
        <v>0</v>
      </c>
      <c r="S376" s="4">
        <f t="shared" si="380"/>
        <v>0</v>
      </c>
      <c r="T376" s="4">
        <f t="shared" si="380"/>
        <v>0</v>
      </c>
      <c r="U376" s="4">
        <f t="shared" si="380"/>
        <v>0</v>
      </c>
    </row>
    <row r="377" spans="15:21" ht="24.75" customHeight="1" x14ac:dyDescent="0.2">
      <c r="O377" s="2">
        <v>2222</v>
      </c>
      <c r="P377" s="2" t="s">
        <v>45</v>
      </c>
      <c r="Q377" s="3">
        <f t="shared" si="377"/>
        <v>200</v>
      </c>
      <c r="R377" s="3">
        <f>R378+R379</f>
        <v>64.5</v>
      </c>
      <c r="S377" s="3">
        <f>S378+S379</f>
        <v>69.5</v>
      </c>
      <c r="T377" s="3">
        <f>T378+T379</f>
        <v>53.5</v>
      </c>
      <c r="U377" s="3">
        <f>U378+U379</f>
        <v>12.5</v>
      </c>
    </row>
    <row r="378" spans="15:21" ht="15" customHeight="1" x14ac:dyDescent="0.2">
      <c r="O378" s="5">
        <v>22221100</v>
      </c>
      <c r="P378" s="5" t="s">
        <v>46</v>
      </c>
      <c r="Q378" s="4">
        <f t="shared" si="377"/>
        <v>20</v>
      </c>
      <c r="R378" s="4">
        <f>R51+R294</f>
        <v>7</v>
      </c>
      <c r="S378" s="4">
        <f t="shared" ref="S378:U378" si="381">S51+S294</f>
        <v>7</v>
      </c>
      <c r="T378" s="4">
        <f t="shared" si="381"/>
        <v>6</v>
      </c>
      <c r="U378" s="4">
        <f t="shared" si="381"/>
        <v>0</v>
      </c>
    </row>
    <row r="379" spans="15:21" ht="31.5" customHeight="1" x14ac:dyDescent="0.2">
      <c r="O379" s="5">
        <v>22221200</v>
      </c>
      <c r="P379" s="5" t="s">
        <v>96</v>
      </c>
      <c r="Q379" s="4">
        <f t="shared" si="377"/>
        <v>180</v>
      </c>
      <c r="R379" s="4">
        <f>R52+R295</f>
        <v>57.5</v>
      </c>
      <c r="S379" s="4">
        <f t="shared" ref="S379:U379" si="382">S52+S295</f>
        <v>62.5</v>
      </c>
      <c r="T379" s="4">
        <f t="shared" si="382"/>
        <v>47.5</v>
      </c>
      <c r="U379" s="4">
        <f t="shared" si="382"/>
        <v>12.5</v>
      </c>
    </row>
    <row r="380" spans="15:21" ht="27" customHeight="1" x14ac:dyDescent="0.2">
      <c r="O380" s="2">
        <v>2223</v>
      </c>
      <c r="P380" s="2" t="s">
        <v>53</v>
      </c>
      <c r="Q380" s="3">
        <f t="shared" si="377"/>
        <v>0</v>
      </c>
      <c r="R380" s="4"/>
      <c r="S380" s="4"/>
      <c r="T380" s="4"/>
      <c r="U380" s="4"/>
    </row>
    <row r="381" spans="15:21" ht="15" customHeight="1" x14ac:dyDescent="0.2">
      <c r="O381" s="2">
        <v>2224</v>
      </c>
      <c r="P381" s="2" t="s">
        <v>97</v>
      </c>
      <c r="Q381" s="3">
        <f t="shared" si="377"/>
        <v>0</v>
      </c>
      <c r="R381" s="3">
        <f>R382+R383</f>
        <v>0</v>
      </c>
      <c r="S381" s="3">
        <f>S382+S383</f>
        <v>0</v>
      </c>
      <c r="T381" s="3">
        <f>T382+T383</f>
        <v>0</v>
      </c>
      <c r="U381" s="3">
        <f>U382+U383</f>
        <v>0</v>
      </c>
    </row>
    <row r="382" spans="15:21" x14ac:dyDescent="0.2">
      <c r="O382" s="5">
        <v>22241100</v>
      </c>
      <c r="P382" s="13" t="s">
        <v>6</v>
      </c>
      <c r="Q382" s="4">
        <f t="shared" si="377"/>
        <v>0</v>
      </c>
      <c r="R382" s="4">
        <f t="shared" ref="R382:U382" si="383">R55+R298</f>
        <v>0</v>
      </c>
      <c r="S382" s="4">
        <f t="shared" si="383"/>
        <v>0</v>
      </c>
      <c r="T382" s="4">
        <f t="shared" si="383"/>
        <v>0</v>
      </c>
      <c r="U382" s="4">
        <f t="shared" si="383"/>
        <v>0</v>
      </c>
    </row>
    <row r="383" spans="15:21" ht="15" customHeight="1" x14ac:dyDescent="0.2">
      <c r="O383" s="5">
        <v>22241200</v>
      </c>
      <c r="P383" s="13" t="s">
        <v>47</v>
      </c>
      <c r="Q383" s="4">
        <f t="shared" si="377"/>
        <v>0</v>
      </c>
      <c r="R383" s="4">
        <f t="shared" ref="R383:U383" si="384">R56+R299</f>
        <v>0</v>
      </c>
      <c r="S383" s="4">
        <f t="shared" si="384"/>
        <v>0</v>
      </c>
      <c r="T383" s="4">
        <f t="shared" si="384"/>
        <v>0</v>
      </c>
      <c r="U383" s="4">
        <f t="shared" si="384"/>
        <v>0</v>
      </c>
    </row>
    <row r="384" spans="15:21" x14ac:dyDescent="0.2">
      <c r="O384" s="2">
        <v>223</v>
      </c>
      <c r="P384" s="25" t="s">
        <v>30</v>
      </c>
      <c r="Q384" s="26">
        <f>R384+S384+T384+U384</f>
        <v>115</v>
      </c>
      <c r="R384" s="3">
        <f t="shared" ref="R384:U384" si="385">R385</f>
        <v>103.8</v>
      </c>
      <c r="S384" s="3">
        <f t="shared" si="385"/>
        <v>3.7</v>
      </c>
      <c r="T384" s="3">
        <f t="shared" si="385"/>
        <v>3.7</v>
      </c>
      <c r="U384" s="3">
        <f t="shared" si="385"/>
        <v>3.8</v>
      </c>
    </row>
    <row r="385" spans="15:21" x14ac:dyDescent="0.2">
      <c r="O385" s="2">
        <v>2231</v>
      </c>
      <c r="P385" s="2" t="s">
        <v>30</v>
      </c>
      <c r="Q385" s="3">
        <f t="shared" ref="Q385:Q387" si="386">R385+S385+T385+U385</f>
        <v>115</v>
      </c>
      <c r="R385" s="3">
        <f>R386+R387</f>
        <v>103.8</v>
      </c>
      <c r="S385" s="3">
        <f>S386+S387</f>
        <v>3.7</v>
      </c>
      <c r="T385" s="3">
        <f>T386+T387</f>
        <v>3.7</v>
      </c>
      <c r="U385" s="3">
        <f>U386+U387</f>
        <v>3.8</v>
      </c>
    </row>
    <row r="386" spans="15:21" ht="15" customHeight="1" x14ac:dyDescent="0.2">
      <c r="O386" s="5">
        <v>22311100</v>
      </c>
      <c r="P386" s="5" t="s">
        <v>31</v>
      </c>
      <c r="Q386" s="4">
        <f t="shared" si="386"/>
        <v>15</v>
      </c>
      <c r="R386" s="4">
        <f>R59+R302</f>
        <v>3.8</v>
      </c>
      <c r="S386" s="4">
        <f>S59+S302</f>
        <v>3.7</v>
      </c>
      <c r="T386" s="4">
        <f>T59+T302</f>
        <v>3.7</v>
      </c>
      <c r="U386" s="4">
        <f>U59+U302</f>
        <v>3.8</v>
      </c>
    </row>
    <row r="387" spans="15:21" ht="15" customHeight="1" x14ac:dyDescent="0.2">
      <c r="O387" s="5">
        <v>22311200</v>
      </c>
      <c r="P387" s="5" t="s">
        <v>32</v>
      </c>
      <c r="Q387" s="4">
        <f t="shared" si="386"/>
        <v>100</v>
      </c>
      <c r="R387" s="4">
        <f t="shared" ref="R387:U387" si="387">R60+R303</f>
        <v>100</v>
      </c>
      <c r="S387" s="4">
        <f t="shared" si="387"/>
        <v>0</v>
      </c>
      <c r="T387" s="4">
        <f t="shared" si="387"/>
        <v>0</v>
      </c>
      <c r="U387" s="4">
        <f t="shared" si="387"/>
        <v>0</v>
      </c>
    </row>
    <row r="388" spans="15:21" ht="15" customHeight="1" x14ac:dyDescent="0.2">
      <c r="O388" s="2">
        <v>2823</v>
      </c>
      <c r="P388" s="40" t="s">
        <v>118</v>
      </c>
      <c r="Q388" s="26">
        <f>R388+S388+T388+U388</f>
        <v>50</v>
      </c>
      <c r="R388" s="4">
        <f>R61+R304</f>
        <v>50</v>
      </c>
      <c r="S388" s="4">
        <f>S61+S304</f>
        <v>0</v>
      </c>
      <c r="T388" s="4">
        <f>T61+T304</f>
        <v>0</v>
      </c>
      <c r="U388" s="4">
        <f>U61+U304</f>
        <v>0</v>
      </c>
    </row>
    <row r="389" spans="15:21" ht="15" customHeight="1" x14ac:dyDescent="0.2">
      <c r="O389" s="2">
        <v>272</v>
      </c>
      <c r="P389" s="2" t="s">
        <v>98</v>
      </c>
      <c r="Q389" s="26">
        <f>R389+S389+T389+U389</f>
        <v>0</v>
      </c>
      <c r="R389" s="3">
        <f t="shared" ref="R389:U389" si="388">R390</f>
        <v>0</v>
      </c>
      <c r="S389" s="3">
        <f t="shared" si="388"/>
        <v>0</v>
      </c>
      <c r="T389" s="3">
        <f t="shared" si="388"/>
        <v>0</v>
      </c>
      <c r="U389" s="3">
        <f t="shared" si="388"/>
        <v>0</v>
      </c>
    </row>
    <row r="390" spans="15:21" ht="15" customHeight="1" x14ac:dyDescent="0.2">
      <c r="O390" s="2">
        <v>2721</v>
      </c>
      <c r="P390" s="2" t="s">
        <v>98</v>
      </c>
      <c r="Q390" s="3">
        <f t="shared" ref="Q390" si="389">R390+S390+T390+U390</f>
        <v>0</v>
      </c>
      <c r="R390" s="4">
        <f>R63+R305</f>
        <v>0</v>
      </c>
      <c r="S390" s="4">
        <f t="shared" ref="S390:U390" si="390">S63+S305</f>
        <v>0</v>
      </c>
      <c r="T390" s="4">
        <f t="shared" si="390"/>
        <v>0</v>
      </c>
      <c r="U390" s="4">
        <f t="shared" si="390"/>
        <v>0</v>
      </c>
    </row>
    <row r="391" spans="15:21" ht="15" customHeight="1" x14ac:dyDescent="0.2">
      <c r="O391" s="2">
        <v>282</v>
      </c>
      <c r="P391" s="2" t="s">
        <v>69</v>
      </c>
      <c r="Q391" s="26">
        <f>R391+S391+T391+U391</f>
        <v>1028.6999999999998</v>
      </c>
      <c r="R391" s="3">
        <f t="shared" ref="R391:U391" si="391">R392</f>
        <v>257.2</v>
      </c>
      <c r="S391" s="3">
        <f t="shared" si="391"/>
        <v>257.2</v>
      </c>
      <c r="T391" s="3">
        <f t="shared" si="391"/>
        <v>257.2</v>
      </c>
      <c r="U391" s="3">
        <f t="shared" si="391"/>
        <v>257.10000000000002</v>
      </c>
    </row>
    <row r="392" spans="15:21" ht="15" customHeight="1" x14ac:dyDescent="0.2">
      <c r="O392" s="2">
        <v>2824</v>
      </c>
      <c r="P392" s="2" t="s">
        <v>2</v>
      </c>
      <c r="Q392" s="3">
        <f t="shared" ref="Q392" si="392">R392+S392+T392+U392</f>
        <v>1028.6999999999998</v>
      </c>
      <c r="R392" s="4">
        <f>R65+R307</f>
        <v>257.2</v>
      </c>
      <c r="S392" s="4">
        <f t="shared" ref="S392:U392" si="393">S65+S307</f>
        <v>257.2</v>
      </c>
      <c r="T392" s="4">
        <f t="shared" si="393"/>
        <v>257.2</v>
      </c>
      <c r="U392" s="4">
        <f t="shared" si="393"/>
        <v>257.10000000000002</v>
      </c>
    </row>
    <row r="393" spans="15:21" ht="15" customHeight="1" x14ac:dyDescent="0.2">
      <c r="O393" s="2">
        <v>311</v>
      </c>
      <c r="P393" s="2" t="s">
        <v>70</v>
      </c>
      <c r="Q393" s="26">
        <f>R393+S393+T393+U393</f>
        <v>2620</v>
      </c>
      <c r="R393" s="3">
        <f t="shared" ref="R393:U393" si="394">R394+R400</f>
        <v>0</v>
      </c>
      <c r="S393" s="3">
        <f t="shared" si="394"/>
        <v>2620</v>
      </c>
      <c r="T393" s="3">
        <f t="shared" si="394"/>
        <v>0</v>
      </c>
      <c r="U393" s="3">
        <f t="shared" si="394"/>
        <v>0</v>
      </c>
    </row>
    <row r="394" spans="15:21" ht="15" customHeight="1" x14ac:dyDescent="0.2">
      <c r="O394" s="2">
        <v>3111</v>
      </c>
      <c r="P394" s="2" t="s">
        <v>3</v>
      </c>
      <c r="Q394" s="3">
        <f t="shared" ref="Q394:Q405" si="395">R394+S394+T394+U394</f>
        <v>2000</v>
      </c>
      <c r="R394" s="3">
        <f>R395+R396+R397+R398+R399</f>
        <v>0</v>
      </c>
      <c r="S394" s="3">
        <f t="shared" ref="S394:U394" si="396">S395+S396+S397+S398+S399</f>
        <v>2000</v>
      </c>
      <c r="T394" s="3">
        <f t="shared" si="396"/>
        <v>0</v>
      </c>
      <c r="U394" s="3">
        <f t="shared" si="396"/>
        <v>0</v>
      </c>
    </row>
    <row r="395" spans="15:21" ht="15" customHeight="1" x14ac:dyDescent="0.2">
      <c r="O395" s="19">
        <v>31112290</v>
      </c>
      <c r="P395" s="20" t="s">
        <v>99</v>
      </c>
      <c r="Q395" s="4">
        <f t="shared" si="395"/>
        <v>0</v>
      </c>
      <c r="R395" s="4">
        <f t="shared" ref="R395:U395" si="397">R68+R310</f>
        <v>0</v>
      </c>
      <c r="S395" s="4">
        <f t="shared" si="397"/>
        <v>0</v>
      </c>
      <c r="T395" s="4">
        <f t="shared" si="397"/>
        <v>0</v>
      </c>
      <c r="U395" s="4">
        <f t="shared" si="397"/>
        <v>0</v>
      </c>
    </row>
    <row r="396" spans="15:21" ht="15" customHeight="1" x14ac:dyDescent="0.2">
      <c r="O396" s="19">
        <v>31112390</v>
      </c>
      <c r="P396" s="20" t="s">
        <v>4</v>
      </c>
      <c r="Q396" s="4">
        <f t="shared" si="395"/>
        <v>2000</v>
      </c>
      <c r="R396" s="4">
        <f t="shared" ref="R396:U396" si="398">R69+R311</f>
        <v>0</v>
      </c>
      <c r="S396" s="4">
        <f t="shared" si="398"/>
        <v>2000</v>
      </c>
      <c r="T396" s="4">
        <f t="shared" si="398"/>
        <v>0</v>
      </c>
      <c r="U396" s="4">
        <f t="shared" si="398"/>
        <v>0</v>
      </c>
    </row>
    <row r="397" spans="15:21" ht="15" customHeight="1" x14ac:dyDescent="0.2">
      <c r="O397" s="19">
        <v>31113220</v>
      </c>
      <c r="P397" s="20" t="s">
        <v>84</v>
      </c>
      <c r="Q397" s="4">
        <f t="shared" si="395"/>
        <v>0</v>
      </c>
      <c r="R397" s="4">
        <f t="shared" ref="R397:U397" si="399">R70+R312</f>
        <v>0</v>
      </c>
      <c r="S397" s="4">
        <f t="shared" si="399"/>
        <v>0</v>
      </c>
      <c r="T397" s="4">
        <f t="shared" si="399"/>
        <v>0</v>
      </c>
      <c r="U397" s="4">
        <f t="shared" si="399"/>
        <v>0</v>
      </c>
    </row>
    <row r="398" spans="15:21" ht="15" customHeight="1" x14ac:dyDescent="0.2">
      <c r="O398" s="19">
        <v>31113290</v>
      </c>
      <c r="P398" s="20" t="s">
        <v>100</v>
      </c>
      <c r="Q398" s="4">
        <f t="shared" si="395"/>
        <v>0</v>
      </c>
      <c r="R398" s="4">
        <f t="shared" ref="R398:U398" si="400">R71+R313</f>
        <v>0</v>
      </c>
      <c r="S398" s="4">
        <f t="shared" si="400"/>
        <v>0</v>
      </c>
      <c r="T398" s="4">
        <f t="shared" si="400"/>
        <v>0</v>
      </c>
      <c r="U398" s="4">
        <f t="shared" si="400"/>
        <v>0</v>
      </c>
    </row>
    <row r="399" spans="15:21" ht="15" customHeight="1" x14ac:dyDescent="0.2">
      <c r="O399" s="19">
        <v>31113320</v>
      </c>
      <c r="P399" s="20" t="s">
        <v>54</v>
      </c>
      <c r="Q399" s="4">
        <f t="shared" si="395"/>
        <v>0</v>
      </c>
      <c r="R399" s="4">
        <f t="shared" ref="R399:U399" si="401">R72+R314</f>
        <v>0</v>
      </c>
      <c r="S399" s="4">
        <f t="shared" si="401"/>
        <v>0</v>
      </c>
      <c r="T399" s="4">
        <f t="shared" si="401"/>
        <v>0</v>
      </c>
      <c r="U399" s="4">
        <f t="shared" si="401"/>
        <v>0</v>
      </c>
    </row>
    <row r="400" spans="15:21" ht="15" customHeight="1" x14ac:dyDescent="0.2">
      <c r="O400" s="2">
        <v>3112</v>
      </c>
      <c r="P400" s="2" t="s">
        <v>33</v>
      </c>
      <c r="Q400" s="3">
        <f t="shared" si="395"/>
        <v>620</v>
      </c>
      <c r="R400" s="3">
        <f>R401+R402+R403+R404+R405</f>
        <v>0</v>
      </c>
      <c r="S400" s="3">
        <f t="shared" ref="S400:U400" si="402">S401+S402+S403+S404+S405</f>
        <v>620</v>
      </c>
      <c r="T400" s="3">
        <f t="shared" si="402"/>
        <v>0</v>
      </c>
      <c r="U400" s="3">
        <f t="shared" si="402"/>
        <v>0</v>
      </c>
    </row>
    <row r="401" spans="1:22" ht="15" customHeight="1" x14ac:dyDescent="0.2">
      <c r="O401" s="5">
        <v>31122290</v>
      </c>
      <c r="P401" s="5" t="s">
        <v>82</v>
      </c>
      <c r="Q401" s="4">
        <f t="shared" si="395"/>
        <v>0</v>
      </c>
      <c r="R401" s="4">
        <f t="shared" ref="R401:U401" si="403">R74+R316</f>
        <v>0</v>
      </c>
      <c r="S401" s="4">
        <f t="shared" si="403"/>
        <v>0</v>
      </c>
      <c r="T401" s="4">
        <f t="shared" si="403"/>
        <v>0</v>
      </c>
      <c r="U401" s="4">
        <f t="shared" si="403"/>
        <v>0</v>
      </c>
    </row>
    <row r="402" spans="1:22" ht="15" customHeight="1" x14ac:dyDescent="0.2">
      <c r="O402" s="5">
        <v>31123210</v>
      </c>
      <c r="P402" s="5" t="s">
        <v>5</v>
      </c>
      <c r="Q402" s="4">
        <f t="shared" si="395"/>
        <v>0</v>
      </c>
      <c r="R402" s="4">
        <f t="shared" ref="R402:U402" si="404">R75+R317</f>
        <v>0</v>
      </c>
      <c r="S402" s="4">
        <f t="shared" si="404"/>
        <v>0</v>
      </c>
      <c r="T402" s="4">
        <f t="shared" si="404"/>
        <v>0</v>
      </c>
      <c r="U402" s="4">
        <f t="shared" si="404"/>
        <v>0</v>
      </c>
    </row>
    <row r="403" spans="1:22" ht="15" customHeight="1" x14ac:dyDescent="0.2">
      <c r="O403" s="5">
        <v>31123220</v>
      </c>
      <c r="P403" s="5" t="s">
        <v>60</v>
      </c>
      <c r="Q403" s="4">
        <f t="shared" si="395"/>
        <v>0</v>
      </c>
      <c r="R403" s="4">
        <f t="shared" ref="R403:U403" si="405">R76+R318</f>
        <v>0</v>
      </c>
      <c r="S403" s="4">
        <f t="shared" si="405"/>
        <v>0</v>
      </c>
      <c r="T403" s="4">
        <f t="shared" si="405"/>
        <v>0</v>
      </c>
      <c r="U403" s="4">
        <f t="shared" si="405"/>
        <v>0</v>
      </c>
      <c r="V403" s="14">
        <f>160+90</f>
        <v>250</v>
      </c>
    </row>
    <row r="404" spans="1:22" ht="15" customHeight="1" x14ac:dyDescent="0.2">
      <c r="O404" s="5">
        <v>31123230</v>
      </c>
      <c r="P404" s="5" t="s">
        <v>48</v>
      </c>
      <c r="Q404" s="4">
        <f t="shared" si="395"/>
        <v>490</v>
      </c>
      <c r="R404" s="4">
        <f t="shared" ref="R404:U404" si="406">R77+R319</f>
        <v>0</v>
      </c>
      <c r="S404" s="4">
        <f t="shared" si="406"/>
        <v>490</v>
      </c>
      <c r="T404" s="4">
        <f t="shared" si="406"/>
        <v>0</v>
      </c>
      <c r="U404" s="4">
        <f t="shared" si="406"/>
        <v>0</v>
      </c>
    </row>
    <row r="405" spans="1:22" ht="15" customHeight="1" x14ac:dyDescent="0.2">
      <c r="O405" s="5">
        <v>31123290</v>
      </c>
      <c r="P405" s="5" t="s">
        <v>61</v>
      </c>
      <c r="Q405" s="4">
        <f t="shared" si="395"/>
        <v>130</v>
      </c>
      <c r="R405" s="4">
        <f t="shared" ref="R405:U405" si="407">R78+R320</f>
        <v>0</v>
      </c>
      <c r="S405" s="4">
        <f t="shared" si="407"/>
        <v>130</v>
      </c>
      <c r="T405" s="4">
        <f t="shared" si="407"/>
        <v>0</v>
      </c>
      <c r="U405" s="4">
        <f t="shared" si="407"/>
        <v>0</v>
      </c>
    </row>
    <row r="406" spans="1:22" ht="15" customHeight="1" x14ac:dyDescent="0.2">
      <c r="O406" s="6"/>
      <c r="P406" s="6" t="s">
        <v>35</v>
      </c>
      <c r="Q406" s="7">
        <f>Q393+Q391+Q389+Q388+Q384+Q373+Q355+Q353+Q351</f>
        <v>24744.5</v>
      </c>
      <c r="R406" s="7">
        <f>R393+R391+R389+R384+R388+R373+R355+R353+R351</f>
        <v>6466.4</v>
      </c>
      <c r="S406" s="7">
        <f t="shared" ref="S406:U406" si="408">S393+S391+S389+S384+S373+S355+S353+S351</f>
        <v>8597.6999999999989</v>
      </c>
      <c r="T406" s="7">
        <f>T393+T391+T388+T389+T384+T373+T355+T353+T351</f>
        <v>5171.5</v>
      </c>
      <c r="U406" s="7">
        <f t="shared" si="408"/>
        <v>4508.8999999999996</v>
      </c>
    </row>
    <row r="407" spans="1:22" ht="15" customHeight="1" x14ac:dyDescent="0.2">
      <c r="O407" s="10"/>
      <c r="P407" s="8"/>
      <c r="Q407" s="10"/>
      <c r="R407" s="10"/>
      <c r="S407" s="10"/>
      <c r="T407" s="10"/>
      <c r="U407" s="10"/>
    </row>
    <row r="408" spans="1:22" ht="15" customHeight="1" x14ac:dyDescent="0.2">
      <c r="O408" s="12" t="s">
        <v>109</v>
      </c>
      <c r="P408" s="1"/>
      <c r="Q408" s="1"/>
      <c r="R408" s="1"/>
      <c r="S408" s="1"/>
      <c r="T408" s="1" t="s">
        <v>37</v>
      </c>
      <c r="U408" s="12"/>
    </row>
    <row r="409" spans="1:22" ht="15" customHeight="1" x14ac:dyDescent="0.2"/>
    <row r="410" spans="1:22" ht="15" customHeight="1" x14ac:dyDescent="0.2"/>
    <row r="411" spans="1:22" ht="15" customHeight="1" x14ac:dyDescent="0.2"/>
    <row r="416" spans="1:22" ht="13.5" x14ac:dyDescent="0.25">
      <c r="A416" s="47" t="s">
        <v>7</v>
      </c>
      <c r="B416" s="47"/>
      <c r="C416" s="17"/>
      <c r="D416" s="47" t="s">
        <v>8</v>
      </c>
      <c r="E416" s="47"/>
      <c r="F416" s="47"/>
      <c r="G416" s="47"/>
      <c r="H416" s="47" t="s">
        <v>7</v>
      </c>
      <c r="I416" s="47"/>
      <c r="J416" s="17"/>
      <c r="K416" s="47" t="s">
        <v>8</v>
      </c>
      <c r="L416" s="47"/>
      <c r="M416" s="47"/>
      <c r="N416" s="47"/>
    </row>
    <row r="417" spans="1:14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x14ac:dyDescent="0.2">
      <c r="A418" s="1" t="s">
        <v>63</v>
      </c>
      <c r="B418" s="1"/>
      <c r="C418" s="1"/>
      <c r="D418" s="1" t="s">
        <v>81</v>
      </c>
      <c r="E418" s="1"/>
      <c r="F418" s="1"/>
      <c r="G418" s="1"/>
      <c r="H418" s="1" t="s">
        <v>105</v>
      </c>
      <c r="I418" s="1"/>
      <c r="J418" s="1"/>
      <c r="K418" s="1"/>
      <c r="L418" s="1"/>
      <c r="M418" s="1"/>
      <c r="N418" s="1"/>
    </row>
    <row r="419" spans="1:14" ht="13.5" x14ac:dyDescent="0.25">
      <c r="A419" s="1" t="s">
        <v>65</v>
      </c>
      <c r="B419" s="1"/>
      <c r="C419" s="1"/>
      <c r="D419" s="17"/>
      <c r="E419" s="1"/>
      <c r="F419" s="1"/>
      <c r="G419" s="1"/>
      <c r="H419" s="1" t="s">
        <v>86</v>
      </c>
      <c r="I419" s="1"/>
      <c r="J419" s="1"/>
      <c r="K419" s="1"/>
      <c r="L419" s="1"/>
      <c r="M419" s="1"/>
      <c r="N419" s="1"/>
    </row>
    <row r="420" spans="1:14" x14ac:dyDescent="0.2">
      <c r="A420" s="1"/>
      <c r="B420" s="1"/>
      <c r="C420" s="1"/>
      <c r="D420" s="1" t="s">
        <v>9</v>
      </c>
      <c r="E420" s="1"/>
      <c r="F420" s="1"/>
      <c r="G420" s="1"/>
      <c r="H420" s="1"/>
      <c r="I420" s="1"/>
      <c r="J420" s="1"/>
      <c r="K420" s="1" t="s">
        <v>9</v>
      </c>
      <c r="L420" s="1"/>
      <c r="M420" s="1"/>
      <c r="N420" s="1"/>
    </row>
    <row r="421" spans="1:14" x14ac:dyDescent="0.2">
      <c r="A421" s="1" t="s">
        <v>85</v>
      </c>
      <c r="B421" s="1"/>
      <c r="C421" s="1"/>
      <c r="D421" s="1" t="s">
        <v>10</v>
      </c>
      <c r="E421" s="1"/>
      <c r="F421" s="1"/>
      <c r="G421" s="1"/>
      <c r="H421" s="1" t="s">
        <v>116</v>
      </c>
      <c r="I421" s="1"/>
      <c r="J421" s="1"/>
      <c r="K421" s="1" t="s">
        <v>10</v>
      </c>
      <c r="L421" s="1"/>
      <c r="M421" s="1"/>
      <c r="N421" s="1"/>
    </row>
    <row r="422" spans="1:14" x14ac:dyDescent="0.2">
      <c r="A422" s="1"/>
      <c r="B422" s="1"/>
      <c r="C422" s="1"/>
      <c r="D422" s="1" t="s">
        <v>11</v>
      </c>
      <c r="E422" s="1"/>
      <c r="F422" s="1"/>
      <c r="G422" s="1"/>
      <c r="H422" s="1"/>
      <c r="I422" s="1"/>
      <c r="J422" s="1"/>
      <c r="K422" s="1" t="s">
        <v>11</v>
      </c>
      <c r="L422" s="1"/>
      <c r="M422" s="1"/>
      <c r="N422" s="1"/>
    </row>
    <row r="423" spans="1:14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x14ac:dyDescent="0.2">
      <c r="A424" s="1"/>
      <c r="B424" s="1"/>
      <c r="C424" s="1"/>
      <c r="D424" s="1" t="s">
        <v>12</v>
      </c>
      <c r="E424" s="1"/>
      <c r="F424" s="1"/>
      <c r="G424" s="1"/>
      <c r="H424" s="1"/>
      <c r="I424" s="1"/>
      <c r="J424" s="1"/>
      <c r="K424" s="1" t="s">
        <v>105</v>
      </c>
      <c r="L424" s="1"/>
      <c r="M424" s="1"/>
      <c r="N424" s="1"/>
    </row>
    <row r="425" spans="1:14" x14ac:dyDescent="0.2">
      <c r="A425" s="1"/>
      <c r="B425" s="1"/>
      <c r="C425" s="1"/>
      <c r="D425" s="1" t="s">
        <v>86</v>
      </c>
      <c r="E425" s="1"/>
      <c r="F425" s="1"/>
      <c r="G425" s="1"/>
      <c r="H425" s="1"/>
      <c r="I425" s="1"/>
      <c r="J425" s="1"/>
      <c r="K425" s="1" t="s">
        <v>145</v>
      </c>
      <c r="L425" s="1"/>
      <c r="M425" s="1"/>
      <c r="N425" s="1"/>
    </row>
    <row r="426" spans="1:14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x14ac:dyDescent="0.2">
      <c r="A427" s="1"/>
      <c r="B427" s="1"/>
      <c r="C427" s="1"/>
      <c r="D427" s="1" t="s">
        <v>87</v>
      </c>
      <c r="E427" s="1"/>
      <c r="F427" s="1"/>
      <c r="G427" s="1"/>
      <c r="H427" s="1"/>
      <c r="I427" s="1"/>
      <c r="J427" s="1"/>
      <c r="K427" s="1" t="s">
        <v>117</v>
      </c>
      <c r="L427" s="1"/>
      <c r="M427" s="1"/>
      <c r="N427" s="1"/>
    </row>
    <row r="428" spans="1:14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x14ac:dyDescent="0.2">
      <c r="A429" s="48" t="s">
        <v>102</v>
      </c>
      <c r="B429" s="48"/>
      <c r="C429" s="48"/>
      <c r="D429" s="48"/>
      <c r="E429" s="48"/>
      <c r="F429" s="48"/>
      <c r="G429" s="48"/>
      <c r="H429" s="48" t="s">
        <v>115</v>
      </c>
      <c r="I429" s="48"/>
      <c r="J429" s="48"/>
      <c r="K429" s="48"/>
      <c r="L429" s="48"/>
      <c r="M429" s="48"/>
      <c r="N429" s="48"/>
    </row>
    <row r="430" spans="1:14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x14ac:dyDescent="0.2">
      <c r="A431" s="1" t="s">
        <v>13</v>
      </c>
      <c r="B431" s="1"/>
      <c r="C431" s="1"/>
      <c r="D431" s="1" t="s">
        <v>14</v>
      </c>
      <c r="E431" s="1"/>
      <c r="F431" s="1"/>
      <c r="G431" s="1"/>
      <c r="H431" s="1" t="s">
        <v>13</v>
      </c>
      <c r="I431" s="1"/>
      <c r="J431" s="1"/>
      <c r="K431" s="1" t="s">
        <v>106</v>
      </c>
      <c r="L431" s="1"/>
      <c r="M431" s="1"/>
      <c r="N431" s="1"/>
    </row>
    <row r="432" spans="1:14" x14ac:dyDescent="0.2">
      <c r="A432" s="1" t="s">
        <v>15</v>
      </c>
      <c r="B432" s="1"/>
      <c r="C432" s="1"/>
      <c r="D432" s="1" t="s">
        <v>16</v>
      </c>
      <c r="E432" s="1"/>
      <c r="F432" s="1"/>
      <c r="G432" s="1"/>
      <c r="H432" s="1" t="s">
        <v>15</v>
      </c>
      <c r="I432" s="1"/>
      <c r="J432" s="1"/>
      <c r="K432" s="1" t="s">
        <v>107</v>
      </c>
      <c r="L432" s="1"/>
      <c r="M432" s="1"/>
      <c r="N432" s="1"/>
    </row>
    <row r="433" spans="1:14" x14ac:dyDescent="0.2">
      <c r="A433" s="1" t="s">
        <v>17</v>
      </c>
      <c r="B433" s="1"/>
      <c r="C433" s="1"/>
      <c r="D433" s="1" t="s">
        <v>75</v>
      </c>
      <c r="E433" s="1"/>
      <c r="F433" s="1"/>
      <c r="G433" s="1"/>
      <c r="H433" s="1" t="s">
        <v>17</v>
      </c>
      <c r="I433" s="1"/>
      <c r="J433" s="1"/>
      <c r="K433" s="1" t="s">
        <v>62</v>
      </c>
      <c r="L433" s="1"/>
      <c r="M433" s="1">
        <v>70911</v>
      </c>
      <c r="N433" s="1"/>
    </row>
    <row r="434" spans="1:14" x14ac:dyDescent="0.2">
      <c r="A434" s="1" t="s">
        <v>19</v>
      </c>
      <c r="B434" s="1"/>
      <c r="C434" s="1"/>
      <c r="D434" s="12" t="s">
        <v>34</v>
      </c>
      <c r="E434" s="1"/>
      <c r="F434" s="1"/>
      <c r="G434" s="1"/>
      <c r="H434" s="1" t="s">
        <v>19</v>
      </c>
      <c r="I434" s="1"/>
      <c r="J434" s="1"/>
      <c r="K434" s="12" t="s">
        <v>34</v>
      </c>
      <c r="L434" s="1"/>
      <c r="M434" s="1"/>
      <c r="N434" s="1"/>
    </row>
    <row r="435" spans="1:14" x14ac:dyDescent="0.2">
      <c r="A435" s="1" t="s">
        <v>21</v>
      </c>
      <c r="B435" s="1"/>
      <c r="C435" s="1"/>
      <c r="D435" s="1"/>
      <c r="E435" s="11"/>
      <c r="F435" s="1" t="s">
        <v>22</v>
      </c>
      <c r="G435" s="1"/>
      <c r="H435" s="1" t="s">
        <v>21</v>
      </c>
      <c r="I435" s="1"/>
      <c r="J435" s="1"/>
      <c r="K435" s="1"/>
      <c r="L435" s="11">
        <v>8500</v>
      </c>
      <c r="M435" s="1" t="s">
        <v>22</v>
      </c>
      <c r="N435" s="1"/>
    </row>
    <row r="436" spans="1:14" x14ac:dyDescent="0.2">
      <c r="A436" s="56" t="s">
        <v>49</v>
      </c>
      <c r="B436" s="56" t="s">
        <v>50</v>
      </c>
      <c r="C436" s="54" t="s">
        <v>24</v>
      </c>
      <c r="D436" s="54" t="s">
        <v>25</v>
      </c>
      <c r="E436" s="54"/>
      <c r="F436" s="54"/>
      <c r="G436" s="54"/>
      <c r="H436" s="56" t="s">
        <v>49</v>
      </c>
      <c r="I436" s="56" t="s">
        <v>50</v>
      </c>
      <c r="J436" s="54" t="s">
        <v>24</v>
      </c>
      <c r="K436" s="54" t="s">
        <v>25</v>
      </c>
      <c r="L436" s="54"/>
      <c r="M436" s="54"/>
      <c r="N436" s="54"/>
    </row>
    <row r="437" spans="1:14" x14ac:dyDescent="0.2">
      <c r="A437" s="54"/>
      <c r="B437" s="54"/>
      <c r="C437" s="54"/>
      <c r="D437" s="16" t="s">
        <v>26</v>
      </c>
      <c r="E437" s="16" t="s">
        <v>27</v>
      </c>
      <c r="F437" s="16" t="s">
        <v>28</v>
      </c>
      <c r="G437" s="16" t="s">
        <v>29</v>
      </c>
      <c r="H437" s="54"/>
      <c r="I437" s="54"/>
      <c r="J437" s="54"/>
      <c r="K437" s="16" t="s">
        <v>26</v>
      </c>
      <c r="L437" s="16" t="s">
        <v>27</v>
      </c>
      <c r="M437" s="16" t="s">
        <v>28</v>
      </c>
      <c r="N437" s="16" t="s">
        <v>29</v>
      </c>
    </row>
    <row r="438" spans="1:14" ht="25.5" x14ac:dyDescent="0.2">
      <c r="A438" s="2">
        <v>14232400</v>
      </c>
      <c r="B438" s="2" t="s">
        <v>80</v>
      </c>
      <c r="C438" s="3">
        <f>D438+E438+F438+G438</f>
        <v>0</v>
      </c>
      <c r="D438" s="4"/>
      <c r="E438" s="4"/>
      <c r="F438" s="4"/>
      <c r="G438" s="4"/>
      <c r="H438" s="2">
        <v>14232400</v>
      </c>
      <c r="I438" s="2" t="s">
        <v>80</v>
      </c>
      <c r="J438" s="3">
        <f>K438+L438+M438+N438</f>
        <v>8500</v>
      </c>
      <c r="K438" s="4">
        <v>2201.5</v>
      </c>
      <c r="L438" s="4">
        <v>2201.5</v>
      </c>
      <c r="M438" s="4">
        <v>2201.5</v>
      </c>
      <c r="N438" s="4">
        <v>1895.5</v>
      </c>
    </row>
    <row r="439" spans="1:14" x14ac:dyDescent="0.2">
      <c r="A439" s="2">
        <v>14411100</v>
      </c>
      <c r="B439" s="2" t="s">
        <v>58</v>
      </c>
      <c r="C439" s="3">
        <f>D439+E439+F439+G439</f>
        <v>0</v>
      </c>
      <c r="D439" s="4"/>
      <c r="E439" s="4"/>
      <c r="F439" s="4"/>
      <c r="G439" s="4"/>
      <c r="H439" s="2">
        <v>14411100</v>
      </c>
      <c r="I439" s="2" t="s">
        <v>58</v>
      </c>
      <c r="J439" s="3">
        <f>K439+L439+M439+N439</f>
        <v>0</v>
      </c>
      <c r="K439" s="4"/>
      <c r="L439" s="4"/>
      <c r="M439" s="4"/>
      <c r="N439" s="4"/>
    </row>
    <row r="440" spans="1:14" x14ac:dyDescent="0.2">
      <c r="A440" s="2"/>
      <c r="B440" s="2" t="s">
        <v>51</v>
      </c>
      <c r="C440" s="3">
        <f>C438+C439</f>
        <v>0</v>
      </c>
      <c r="D440" s="3">
        <f t="shared" ref="D440:G440" si="409">D438+D439</f>
        <v>0</v>
      </c>
      <c r="E440" s="3">
        <f t="shared" si="409"/>
        <v>0</v>
      </c>
      <c r="F440" s="3">
        <f t="shared" si="409"/>
        <v>0</v>
      </c>
      <c r="G440" s="3">
        <f t="shared" si="409"/>
        <v>0</v>
      </c>
      <c r="H440" s="2"/>
      <c r="I440" s="2" t="s">
        <v>51</v>
      </c>
      <c r="J440" s="3">
        <f>J438+J439</f>
        <v>8500</v>
      </c>
      <c r="K440" s="3">
        <f t="shared" ref="K440:N440" si="410">K438+K439</f>
        <v>2201.5</v>
      </c>
      <c r="L440" s="3">
        <f t="shared" si="410"/>
        <v>2201.5</v>
      </c>
      <c r="M440" s="3">
        <f t="shared" si="410"/>
        <v>2201.5</v>
      </c>
      <c r="N440" s="3">
        <f t="shared" si="410"/>
        <v>1895.5</v>
      </c>
    </row>
    <row r="442" spans="1:14" x14ac:dyDescent="0.2">
      <c r="A442" s="49" t="s">
        <v>89</v>
      </c>
      <c r="B442" s="49" t="s">
        <v>23</v>
      </c>
      <c r="C442" s="49" t="s">
        <v>24</v>
      </c>
      <c r="D442" s="51" t="s">
        <v>25</v>
      </c>
      <c r="E442" s="52"/>
      <c r="F442" s="52"/>
      <c r="G442" s="53"/>
      <c r="H442" s="49" t="s">
        <v>89</v>
      </c>
      <c r="I442" s="49" t="s">
        <v>23</v>
      </c>
      <c r="J442" s="49" t="s">
        <v>24</v>
      </c>
      <c r="K442" s="51" t="s">
        <v>25</v>
      </c>
      <c r="L442" s="52"/>
      <c r="M442" s="52"/>
      <c r="N442" s="53"/>
    </row>
    <row r="443" spans="1:14" x14ac:dyDescent="0.2">
      <c r="A443" s="50"/>
      <c r="B443" s="50"/>
      <c r="C443" s="50"/>
      <c r="D443" s="16" t="s">
        <v>26</v>
      </c>
      <c r="E443" s="16" t="s">
        <v>27</v>
      </c>
      <c r="F443" s="16" t="s">
        <v>28</v>
      </c>
      <c r="G443" s="16" t="s">
        <v>29</v>
      </c>
      <c r="H443" s="50"/>
      <c r="I443" s="50"/>
      <c r="J443" s="50"/>
      <c r="K443" s="16" t="s">
        <v>26</v>
      </c>
      <c r="L443" s="16" t="s">
        <v>27</v>
      </c>
      <c r="M443" s="16" t="s">
        <v>28</v>
      </c>
      <c r="N443" s="16" t="s">
        <v>29</v>
      </c>
    </row>
    <row r="444" spans="1:14" x14ac:dyDescent="0.2">
      <c r="A444" s="22">
        <v>211</v>
      </c>
      <c r="B444" s="22" t="s">
        <v>66</v>
      </c>
      <c r="C444" s="26">
        <f>D444+E444+F444+G444</f>
        <v>0</v>
      </c>
      <c r="D444" s="26">
        <f t="shared" ref="D444:G444" si="411">D445</f>
        <v>0</v>
      </c>
      <c r="E444" s="26">
        <f t="shared" si="411"/>
        <v>0</v>
      </c>
      <c r="F444" s="26">
        <f t="shared" si="411"/>
        <v>0</v>
      </c>
      <c r="G444" s="26">
        <f t="shared" si="411"/>
        <v>0</v>
      </c>
      <c r="H444" s="22">
        <v>211</v>
      </c>
      <c r="I444" s="22" t="s">
        <v>66</v>
      </c>
      <c r="J444" s="26">
        <f>K444+L444+M444+N444</f>
        <v>0</v>
      </c>
      <c r="K444" s="26">
        <f t="shared" ref="K444:N444" si="412">K445</f>
        <v>0</v>
      </c>
      <c r="L444" s="26">
        <f t="shared" si="412"/>
        <v>0</v>
      </c>
      <c r="M444" s="26">
        <f t="shared" si="412"/>
        <v>0</v>
      </c>
      <c r="N444" s="26">
        <f t="shared" si="412"/>
        <v>0</v>
      </c>
    </row>
    <row r="445" spans="1:14" x14ac:dyDescent="0.2">
      <c r="A445" s="2">
        <v>2111</v>
      </c>
      <c r="B445" s="22" t="s">
        <v>66</v>
      </c>
      <c r="C445" s="3">
        <f>D445+E445+F445+G445</f>
        <v>0</v>
      </c>
      <c r="D445" s="4"/>
      <c r="E445" s="4"/>
      <c r="F445" s="4"/>
      <c r="G445" s="4"/>
      <c r="H445" s="2">
        <v>2111</v>
      </c>
      <c r="I445" s="22" t="s">
        <v>66</v>
      </c>
      <c r="J445" s="3">
        <f>K445+L445+M445+N445</f>
        <v>0</v>
      </c>
      <c r="K445" s="4"/>
      <c r="L445" s="4"/>
      <c r="M445" s="4"/>
      <c r="N445" s="4"/>
    </row>
    <row r="446" spans="1:14" x14ac:dyDescent="0.2">
      <c r="A446" s="2">
        <v>212</v>
      </c>
      <c r="B446" s="2" t="s">
        <v>90</v>
      </c>
      <c r="C446" s="26">
        <f>D446+E446+F446+G446</f>
        <v>0</v>
      </c>
      <c r="D446" s="3">
        <f t="shared" ref="D446:G446" si="413">D447</f>
        <v>0</v>
      </c>
      <c r="E446" s="3">
        <f t="shared" si="413"/>
        <v>0</v>
      </c>
      <c r="F446" s="3">
        <f t="shared" si="413"/>
        <v>0</v>
      </c>
      <c r="G446" s="3">
        <f t="shared" si="413"/>
        <v>0</v>
      </c>
      <c r="H446" s="2">
        <v>212</v>
      </c>
      <c r="I446" s="2" t="s">
        <v>90</v>
      </c>
      <c r="J446" s="26">
        <f>K446+L446+M446+N446</f>
        <v>0</v>
      </c>
      <c r="K446" s="3">
        <f t="shared" ref="K446:N446" si="414">K447</f>
        <v>0</v>
      </c>
      <c r="L446" s="3">
        <f t="shared" si="414"/>
        <v>0</v>
      </c>
      <c r="M446" s="3">
        <f t="shared" si="414"/>
        <v>0</v>
      </c>
      <c r="N446" s="3">
        <f t="shared" si="414"/>
        <v>0</v>
      </c>
    </row>
    <row r="447" spans="1:14" x14ac:dyDescent="0.2">
      <c r="A447" s="2">
        <v>2121</v>
      </c>
      <c r="B447" s="2" t="s">
        <v>91</v>
      </c>
      <c r="C447" s="3">
        <f t="shared" ref="C447" si="415">D447+E447+F447+G447</f>
        <v>0</v>
      </c>
      <c r="D447" s="4"/>
      <c r="E447" s="4"/>
      <c r="F447" s="4"/>
      <c r="G447" s="4"/>
      <c r="H447" s="2">
        <v>2121</v>
      </c>
      <c r="I447" s="2" t="s">
        <v>91</v>
      </c>
      <c r="J447" s="3">
        <f t="shared" ref="J447" si="416">K447+L447+M447+N447</f>
        <v>0</v>
      </c>
      <c r="K447" s="4"/>
      <c r="L447" s="4"/>
      <c r="M447" s="4"/>
      <c r="N447" s="4"/>
    </row>
    <row r="448" spans="1:14" x14ac:dyDescent="0.2">
      <c r="A448" s="2">
        <v>221</v>
      </c>
      <c r="B448" s="2" t="s">
        <v>67</v>
      </c>
      <c r="C448" s="26">
        <f>D448+E448+F448+G448</f>
        <v>0</v>
      </c>
      <c r="D448" s="3">
        <f t="shared" ref="D448:G448" si="417">D449+D450+D456+D459+D464</f>
        <v>0</v>
      </c>
      <c r="E448" s="3">
        <f t="shared" si="417"/>
        <v>0</v>
      </c>
      <c r="F448" s="3">
        <f t="shared" si="417"/>
        <v>0</v>
      </c>
      <c r="G448" s="3">
        <f t="shared" si="417"/>
        <v>0</v>
      </c>
      <c r="H448" s="2">
        <v>221</v>
      </c>
      <c r="I448" s="2" t="s">
        <v>67</v>
      </c>
      <c r="J448" s="26">
        <f>K448+L448+M448+N448</f>
        <v>8500</v>
      </c>
      <c r="K448" s="3">
        <f t="shared" ref="K448:N448" si="418">K449+K450+K456+K459+K464</f>
        <v>2201.5</v>
      </c>
      <c r="L448" s="3">
        <f t="shared" si="418"/>
        <v>2201.5</v>
      </c>
      <c r="M448" s="3">
        <f t="shared" si="418"/>
        <v>2201.5</v>
      </c>
      <c r="N448" s="3">
        <f t="shared" si="418"/>
        <v>1895.5</v>
      </c>
    </row>
    <row r="449" spans="1:14" x14ac:dyDescent="0.2">
      <c r="A449" s="2">
        <v>2211</v>
      </c>
      <c r="B449" s="2" t="s">
        <v>92</v>
      </c>
      <c r="C449" s="3">
        <f t="shared" ref="C449:C450" si="419">D449+E449+F449+G449</f>
        <v>0</v>
      </c>
      <c r="D449" s="4"/>
      <c r="E449" s="4"/>
      <c r="F449" s="4"/>
      <c r="G449" s="4"/>
      <c r="H449" s="2">
        <v>2211</v>
      </c>
      <c r="I449" s="2" t="s">
        <v>92</v>
      </c>
      <c r="J449" s="3">
        <f t="shared" ref="J449:J450" si="420">K449+L449+M449+N449</f>
        <v>0</v>
      </c>
      <c r="K449" s="4"/>
      <c r="L449" s="4"/>
      <c r="M449" s="4"/>
      <c r="N449" s="4"/>
    </row>
    <row r="450" spans="1:14" x14ac:dyDescent="0.2">
      <c r="A450" s="2">
        <v>2212</v>
      </c>
      <c r="B450" s="2" t="s">
        <v>55</v>
      </c>
      <c r="C450" s="3">
        <f t="shared" si="419"/>
        <v>0</v>
      </c>
      <c r="D450" s="3">
        <f>D451+D452+D453</f>
        <v>0</v>
      </c>
      <c r="E450" s="3">
        <f t="shared" ref="E450:G450" si="421">E451+E452+E453</f>
        <v>0</v>
      </c>
      <c r="F450" s="3">
        <f t="shared" si="421"/>
        <v>0</v>
      </c>
      <c r="G450" s="3">
        <f t="shared" si="421"/>
        <v>0</v>
      </c>
      <c r="H450" s="2">
        <v>2212</v>
      </c>
      <c r="I450" s="2" t="s">
        <v>55</v>
      </c>
      <c r="J450" s="3">
        <f t="shared" si="420"/>
        <v>0</v>
      </c>
      <c r="K450" s="3">
        <f>K451+K452+K453</f>
        <v>0</v>
      </c>
      <c r="L450" s="3">
        <f t="shared" ref="L450:N450" si="422">L451+L452+L453</f>
        <v>0</v>
      </c>
      <c r="M450" s="3">
        <f t="shared" si="422"/>
        <v>0</v>
      </c>
      <c r="N450" s="3">
        <f t="shared" si="422"/>
        <v>0</v>
      </c>
    </row>
    <row r="451" spans="1:14" x14ac:dyDescent="0.2">
      <c r="A451" s="5">
        <v>22122100</v>
      </c>
      <c r="B451" s="13" t="s">
        <v>39</v>
      </c>
      <c r="C451" s="4">
        <f>D451+E451+F451+G451</f>
        <v>0</v>
      </c>
      <c r="D451" s="4"/>
      <c r="E451" s="4"/>
      <c r="F451" s="4"/>
      <c r="G451" s="4"/>
      <c r="H451" s="5">
        <v>22122100</v>
      </c>
      <c r="I451" s="13" t="s">
        <v>39</v>
      </c>
      <c r="J451" s="4">
        <f>K451+L451+M451+N451</f>
        <v>0</v>
      </c>
      <c r="K451" s="4"/>
      <c r="L451" s="4"/>
      <c r="M451" s="4"/>
      <c r="N451" s="4"/>
    </row>
    <row r="452" spans="1:14" x14ac:dyDescent="0.2">
      <c r="A452" s="5">
        <v>22122200</v>
      </c>
      <c r="B452" s="13" t="s">
        <v>40</v>
      </c>
      <c r="C452" s="4">
        <f>D452+E452+F452+G452</f>
        <v>0</v>
      </c>
      <c r="D452" s="4"/>
      <c r="E452" s="4"/>
      <c r="F452" s="4"/>
      <c r="G452" s="4"/>
      <c r="H452" s="5">
        <v>22122200</v>
      </c>
      <c r="I452" s="13" t="s">
        <v>40</v>
      </c>
      <c r="J452" s="4">
        <f>K452+L452+M452+N452</f>
        <v>0</v>
      </c>
      <c r="K452" s="4"/>
      <c r="L452" s="4"/>
      <c r="M452" s="4"/>
      <c r="N452" s="4"/>
    </row>
    <row r="453" spans="1:14" x14ac:dyDescent="0.2">
      <c r="A453" s="5">
        <v>22122900</v>
      </c>
      <c r="B453" s="13" t="s">
        <v>56</v>
      </c>
      <c r="C453" s="4">
        <f>D453+E453+F453+G453</f>
        <v>0</v>
      </c>
      <c r="D453" s="4"/>
      <c r="E453" s="4"/>
      <c r="F453" s="4"/>
      <c r="G453" s="4"/>
      <c r="H453" s="5">
        <v>22122900</v>
      </c>
      <c r="I453" s="13" t="s">
        <v>56</v>
      </c>
      <c r="J453" s="4">
        <f>K453+L453+M453+N453</f>
        <v>0</v>
      </c>
      <c r="K453" s="4"/>
      <c r="L453" s="4"/>
      <c r="M453" s="4"/>
      <c r="N453" s="4"/>
    </row>
    <row r="454" spans="1:14" x14ac:dyDescent="0.2">
      <c r="A454" s="2">
        <v>2213</v>
      </c>
      <c r="B454" s="44" t="s">
        <v>113</v>
      </c>
      <c r="C454" s="26">
        <f>D454+E454+F454+G454</f>
        <v>0</v>
      </c>
      <c r="D454" s="26">
        <f t="shared" ref="D454:G454" si="423">D455</f>
        <v>0</v>
      </c>
      <c r="E454" s="26">
        <f t="shared" si="423"/>
        <v>0</v>
      </c>
      <c r="F454" s="26">
        <f t="shared" si="423"/>
        <v>0</v>
      </c>
      <c r="G454" s="26">
        <f t="shared" si="423"/>
        <v>0</v>
      </c>
      <c r="H454" s="2">
        <v>2213</v>
      </c>
      <c r="I454" s="44" t="s">
        <v>113</v>
      </c>
      <c r="J454" s="26">
        <f>K454+L454+M454+N454</f>
        <v>0</v>
      </c>
      <c r="K454" s="26">
        <f t="shared" ref="K454:N454" si="424">K455</f>
        <v>0</v>
      </c>
      <c r="L454" s="26">
        <f t="shared" si="424"/>
        <v>0</v>
      </c>
      <c r="M454" s="26">
        <f t="shared" si="424"/>
        <v>0</v>
      </c>
      <c r="N454" s="26">
        <f t="shared" si="424"/>
        <v>0</v>
      </c>
    </row>
    <row r="455" spans="1:14" x14ac:dyDescent="0.2">
      <c r="A455" s="5">
        <v>22131100</v>
      </c>
      <c r="B455" s="45" t="s">
        <v>114</v>
      </c>
      <c r="C455" s="3">
        <f>D455+E455+F455+G455</f>
        <v>0</v>
      </c>
      <c r="D455" s="4"/>
      <c r="E455" s="4"/>
      <c r="F455" s="4"/>
      <c r="G455" s="4"/>
      <c r="H455" s="5">
        <v>22131100</v>
      </c>
      <c r="I455" s="45" t="s">
        <v>114</v>
      </c>
      <c r="J455" s="3">
        <f>K455+L455+M455+N455</f>
        <v>0</v>
      </c>
      <c r="K455" s="4"/>
      <c r="L455" s="4"/>
      <c r="M455" s="4"/>
      <c r="N455" s="4"/>
    </row>
    <row r="456" spans="1:14" x14ac:dyDescent="0.2">
      <c r="A456" s="2">
        <v>2214</v>
      </c>
      <c r="B456" s="2" t="s">
        <v>0</v>
      </c>
      <c r="C456" s="3">
        <f t="shared" ref="C456" si="425">D456+E456+F456+G456</f>
        <v>0</v>
      </c>
      <c r="D456" s="3">
        <f>D457+D458</f>
        <v>0</v>
      </c>
      <c r="E456" s="3">
        <f t="shared" ref="E456:G456" si="426">E457+E458</f>
        <v>0</v>
      </c>
      <c r="F456" s="3">
        <f t="shared" si="426"/>
        <v>0</v>
      </c>
      <c r="G456" s="3">
        <f t="shared" si="426"/>
        <v>0</v>
      </c>
      <c r="H456" s="2">
        <v>2214</v>
      </c>
      <c r="I456" s="2" t="s">
        <v>0</v>
      </c>
      <c r="J456" s="3">
        <f t="shared" ref="J456" si="427">K456+L456+M456+N456</f>
        <v>0</v>
      </c>
      <c r="K456" s="3">
        <f>K457+K458</f>
        <v>0</v>
      </c>
      <c r="L456" s="3">
        <f t="shared" ref="L456:N456" si="428">L457+L458</f>
        <v>0</v>
      </c>
      <c r="M456" s="3">
        <f t="shared" si="428"/>
        <v>0</v>
      </c>
      <c r="N456" s="3">
        <f t="shared" si="428"/>
        <v>0</v>
      </c>
    </row>
    <row r="457" spans="1:14" x14ac:dyDescent="0.2">
      <c r="A457" s="5">
        <v>22141100</v>
      </c>
      <c r="B457" s="5" t="s">
        <v>57</v>
      </c>
      <c r="C457" s="4">
        <f>D457+E457+F457+G457</f>
        <v>0</v>
      </c>
      <c r="D457" s="4"/>
      <c r="E457" s="4"/>
      <c r="F457" s="4"/>
      <c r="G457" s="4"/>
      <c r="H457" s="5">
        <v>22141100</v>
      </c>
      <c r="I457" s="5" t="s">
        <v>57</v>
      </c>
      <c r="J457" s="4">
        <f>K457+L457+M457+N457</f>
        <v>0</v>
      </c>
      <c r="K457" s="4"/>
      <c r="L457" s="4"/>
      <c r="M457" s="4"/>
      <c r="N457" s="4"/>
    </row>
    <row r="458" spans="1:14" x14ac:dyDescent="0.2">
      <c r="A458" s="5">
        <v>22141200</v>
      </c>
      <c r="B458" s="5" t="s">
        <v>1</v>
      </c>
      <c r="C458" s="4">
        <f>D458+E458+F458+G458</f>
        <v>0</v>
      </c>
      <c r="D458" s="4"/>
      <c r="E458" s="4"/>
      <c r="F458" s="4"/>
      <c r="G458" s="4"/>
      <c r="H458" s="5">
        <v>22141200</v>
      </c>
      <c r="I458" s="5" t="s">
        <v>1</v>
      </c>
      <c r="J458" s="4">
        <f>K458+L458+M458+N458</f>
        <v>0</v>
      </c>
      <c r="K458" s="4"/>
      <c r="L458" s="4"/>
      <c r="M458" s="4"/>
      <c r="N458" s="4"/>
    </row>
    <row r="459" spans="1:14" x14ac:dyDescent="0.2">
      <c r="A459" s="2">
        <v>2215</v>
      </c>
      <c r="B459" s="2" t="s">
        <v>41</v>
      </c>
      <c r="C459" s="3">
        <f t="shared" ref="C459:C465" si="429">D459+E459+F459+G459</f>
        <v>0</v>
      </c>
      <c r="D459" s="3">
        <f>D460+D461+D462+D463</f>
        <v>0</v>
      </c>
      <c r="E459" s="3">
        <f t="shared" ref="E459:G459" si="430">E460+E461+E462+E463</f>
        <v>0</v>
      </c>
      <c r="F459" s="3">
        <f t="shared" si="430"/>
        <v>0</v>
      </c>
      <c r="G459" s="3">
        <f t="shared" si="430"/>
        <v>0</v>
      </c>
      <c r="H459" s="2">
        <v>2215</v>
      </c>
      <c r="I459" s="2" t="s">
        <v>41</v>
      </c>
      <c r="J459" s="3">
        <f t="shared" ref="J459:J465" si="431">K459+L459+M459+N459</f>
        <v>0</v>
      </c>
      <c r="K459" s="3">
        <f>K460+K461+K462+K463</f>
        <v>0</v>
      </c>
      <c r="L459" s="3">
        <f t="shared" ref="L459:N459" si="432">L460+L461+L462+L463</f>
        <v>0</v>
      </c>
      <c r="M459" s="3">
        <f t="shared" si="432"/>
        <v>0</v>
      </c>
      <c r="N459" s="3">
        <f t="shared" si="432"/>
        <v>0</v>
      </c>
    </row>
    <row r="460" spans="1:14" x14ac:dyDescent="0.2">
      <c r="A460" s="5">
        <v>22151400</v>
      </c>
      <c r="B460" s="5" t="s">
        <v>42</v>
      </c>
      <c r="C460" s="4">
        <f t="shared" si="429"/>
        <v>0</v>
      </c>
      <c r="D460" s="4"/>
      <c r="E460" s="4"/>
      <c r="F460" s="4"/>
      <c r="G460" s="4"/>
      <c r="H460" s="5">
        <v>22151400</v>
      </c>
      <c r="I460" s="5" t="s">
        <v>42</v>
      </c>
      <c r="J460" s="4">
        <f t="shared" si="431"/>
        <v>0</v>
      </c>
      <c r="K460" s="4"/>
      <c r="L460" s="4"/>
      <c r="M460" s="4"/>
      <c r="N460" s="4"/>
    </row>
    <row r="461" spans="1:14" x14ac:dyDescent="0.2">
      <c r="A461" s="5">
        <v>22152100</v>
      </c>
      <c r="B461" s="5" t="s">
        <v>112</v>
      </c>
      <c r="C461" s="4">
        <f t="shared" si="429"/>
        <v>0</v>
      </c>
      <c r="D461" s="4"/>
      <c r="E461" s="4"/>
      <c r="F461" s="4"/>
      <c r="G461" s="4"/>
      <c r="H461" s="5">
        <v>22152100</v>
      </c>
      <c r="I461" s="5" t="s">
        <v>112</v>
      </c>
      <c r="J461" s="4">
        <f t="shared" si="431"/>
        <v>0</v>
      </c>
      <c r="K461" s="4"/>
      <c r="L461" s="4"/>
      <c r="M461" s="4"/>
      <c r="N461" s="4"/>
    </row>
    <row r="462" spans="1:14" x14ac:dyDescent="0.2">
      <c r="A462" s="5">
        <v>22153100</v>
      </c>
      <c r="B462" s="5" t="s">
        <v>93</v>
      </c>
      <c r="C462" s="4">
        <f t="shared" si="429"/>
        <v>0</v>
      </c>
      <c r="D462" s="4"/>
      <c r="E462" s="4"/>
      <c r="F462" s="4"/>
      <c r="G462" s="4"/>
      <c r="H462" s="5">
        <v>22153100</v>
      </c>
      <c r="I462" s="5" t="s">
        <v>93</v>
      </c>
      <c r="J462" s="4">
        <f t="shared" si="431"/>
        <v>0</v>
      </c>
      <c r="K462" s="4"/>
      <c r="L462" s="4"/>
      <c r="M462" s="4"/>
      <c r="N462" s="4"/>
    </row>
    <row r="463" spans="1:14" ht="25.5" x14ac:dyDescent="0.2">
      <c r="A463" s="5">
        <v>22154900</v>
      </c>
      <c r="B463" s="5" t="s">
        <v>94</v>
      </c>
      <c r="C463" s="4">
        <f t="shared" si="429"/>
        <v>0</v>
      </c>
      <c r="D463" s="4"/>
      <c r="E463" s="4"/>
      <c r="F463" s="4"/>
      <c r="G463" s="4"/>
      <c r="H463" s="5">
        <v>22154900</v>
      </c>
      <c r="I463" s="5" t="s">
        <v>94</v>
      </c>
      <c r="J463" s="4">
        <f t="shared" si="431"/>
        <v>0</v>
      </c>
      <c r="K463" s="4"/>
      <c r="L463" s="4"/>
      <c r="M463" s="4"/>
      <c r="N463" s="4"/>
    </row>
    <row r="464" spans="1:14" x14ac:dyDescent="0.2">
      <c r="A464" s="2">
        <v>2218</v>
      </c>
      <c r="B464" s="2" t="s">
        <v>59</v>
      </c>
      <c r="C464" s="3">
        <f t="shared" si="429"/>
        <v>0</v>
      </c>
      <c r="D464" s="3">
        <f>D465</f>
        <v>0</v>
      </c>
      <c r="E464" s="3">
        <f t="shared" ref="E464:G464" si="433">E465</f>
        <v>0</v>
      </c>
      <c r="F464" s="3">
        <f t="shared" si="433"/>
        <v>0</v>
      </c>
      <c r="G464" s="3">
        <f t="shared" si="433"/>
        <v>0</v>
      </c>
      <c r="H464" s="2">
        <v>2218</v>
      </c>
      <c r="I464" s="2" t="s">
        <v>59</v>
      </c>
      <c r="J464" s="3">
        <f t="shared" si="431"/>
        <v>8500</v>
      </c>
      <c r="K464" s="3">
        <f>K465</f>
        <v>2201.5</v>
      </c>
      <c r="L464" s="3">
        <f t="shared" ref="L464:N464" si="434">L465</f>
        <v>2201.5</v>
      </c>
      <c r="M464" s="3">
        <f t="shared" si="434"/>
        <v>2201.5</v>
      </c>
      <c r="N464" s="3">
        <f t="shared" si="434"/>
        <v>1895.5</v>
      </c>
    </row>
    <row r="465" spans="1:14" x14ac:dyDescent="0.2">
      <c r="A465" s="5">
        <v>22181100</v>
      </c>
      <c r="B465" s="5" t="s">
        <v>59</v>
      </c>
      <c r="C465" s="4">
        <f t="shared" si="429"/>
        <v>0</v>
      </c>
      <c r="D465" s="4"/>
      <c r="E465" s="4"/>
      <c r="F465" s="4"/>
      <c r="G465" s="4"/>
      <c r="H465" s="5">
        <v>22181100</v>
      </c>
      <c r="I465" s="5" t="s">
        <v>59</v>
      </c>
      <c r="J465" s="4">
        <f t="shared" si="431"/>
        <v>8500</v>
      </c>
      <c r="K465" s="4">
        <v>2201.5</v>
      </c>
      <c r="L465" s="4">
        <v>2201.5</v>
      </c>
      <c r="M465" s="4">
        <v>2201.5</v>
      </c>
      <c r="N465" s="4">
        <v>1895.5</v>
      </c>
    </row>
    <row r="466" spans="1:14" x14ac:dyDescent="0.2">
      <c r="A466" s="2">
        <v>222</v>
      </c>
      <c r="B466" s="2" t="s">
        <v>68</v>
      </c>
      <c r="C466" s="26">
        <f>D466+E466+F466+G466</f>
        <v>0</v>
      </c>
      <c r="D466" s="3">
        <f t="shared" ref="D466:G466" si="435">D467+D470+D473+D474</f>
        <v>0</v>
      </c>
      <c r="E466" s="3">
        <f t="shared" si="435"/>
        <v>0</v>
      </c>
      <c r="F466" s="3">
        <f t="shared" si="435"/>
        <v>0</v>
      </c>
      <c r="G466" s="3">
        <f t="shared" si="435"/>
        <v>0</v>
      </c>
      <c r="H466" s="2">
        <v>222</v>
      </c>
      <c r="I466" s="2" t="s">
        <v>68</v>
      </c>
      <c r="J466" s="26">
        <f>K466+L466+M466+N466</f>
        <v>0</v>
      </c>
      <c r="K466" s="3">
        <f t="shared" ref="K466:N466" si="436">K467+K470+K473+K474</f>
        <v>0</v>
      </c>
      <c r="L466" s="3">
        <f t="shared" si="436"/>
        <v>0</v>
      </c>
      <c r="M466" s="3">
        <f t="shared" si="436"/>
        <v>0</v>
      </c>
      <c r="N466" s="3">
        <f t="shared" si="436"/>
        <v>0</v>
      </c>
    </row>
    <row r="467" spans="1:14" x14ac:dyDescent="0.2">
      <c r="A467" s="2">
        <v>2221</v>
      </c>
      <c r="B467" s="2" t="s">
        <v>44</v>
      </c>
      <c r="C467" s="3">
        <f t="shared" ref="C467:C476" si="437">D467+E467+F467+G467</f>
        <v>0</v>
      </c>
      <c r="D467" s="3">
        <f>D468+D469</f>
        <v>0</v>
      </c>
      <c r="E467" s="3">
        <f t="shared" ref="E467:G467" si="438">E468+E469</f>
        <v>0</v>
      </c>
      <c r="F467" s="3">
        <f t="shared" si="438"/>
        <v>0</v>
      </c>
      <c r="G467" s="3">
        <f t="shared" si="438"/>
        <v>0</v>
      </c>
      <c r="H467" s="2">
        <v>2221</v>
      </c>
      <c r="I467" s="2" t="s">
        <v>44</v>
      </c>
      <c r="J467" s="3">
        <f t="shared" ref="J467:J476" si="439">K467+L467+M467+N467</f>
        <v>0</v>
      </c>
      <c r="K467" s="3">
        <f>K468+K469</f>
        <v>0</v>
      </c>
      <c r="L467" s="3">
        <f t="shared" ref="L467:N467" si="440">L468+L469</f>
        <v>0</v>
      </c>
      <c r="M467" s="3">
        <f t="shared" si="440"/>
        <v>0</v>
      </c>
      <c r="N467" s="3">
        <f t="shared" si="440"/>
        <v>0</v>
      </c>
    </row>
    <row r="468" spans="1:14" ht="25.5" x14ac:dyDescent="0.2">
      <c r="A468" s="5">
        <v>22211100</v>
      </c>
      <c r="B468" s="13" t="s">
        <v>43</v>
      </c>
      <c r="C468" s="4">
        <f t="shared" si="437"/>
        <v>0</v>
      </c>
      <c r="D468" s="4"/>
      <c r="E468" s="4"/>
      <c r="F468" s="4"/>
      <c r="G468" s="4"/>
      <c r="H468" s="5">
        <v>22211100</v>
      </c>
      <c r="I468" s="13" t="s">
        <v>43</v>
      </c>
      <c r="J468" s="4">
        <f t="shared" si="439"/>
        <v>0</v>
      </c>
      <c r="K468" s="4"/>
      <c r="L468" s="4"/>
      <c r="M468" s="4"/>
      <c r="N468" s="4"/>
    </row>
    <row r="469" spans="1:14" x14ac:dyDescent="0.2">
      <c r="A469" s="5">
        <v>22211200</v>
      </c>
      <c r="B469" s="13" t="s">
        <v>95</v>
      </c>
      <c r="C469" s="4">
        <f t="shared" si="437"/>
        <v>0</v>
      </c>
      <c r="D469" s="4"/>
      <c r="E469" s="4"/>
      <c r="F469" s="4"/>
      <c r="G469" s="4"/>
      <c r="H469" s="5">
        <v>22211200</v>
      </c>
      <c r="I469" s="13" t="s">
        <v>95</v>
      </c>
      <c r="J469" s="4">
        <f t="shared" si="439"/>
        <v>0</v>
      </c>
      <c r="K469" s="4"/>
      <c r="L469" s="4"/>
      <c r="M469" s="4"/>
      <c r="N469" s="4"/>
    </row>
    <row r="470" spans="1:14" ht="25.5" x14ac:dyDescent="0.2">
      <c r="A470" s="2">
        <v>2222</v>
      </c>
      <c r="B470" s="2" t="s">
        <v>45</v>
      </c>
      <c r="C470" s="3">
        <f t="shared" si="437"/>
        <v>0</v>
      </c>
      <c r="D470" s="3">
        <f>D471+D472</f>
        <v>0</v>
      </c>
      <c r="E470" s="3">
        <f>E471+E472</f>
        <v>0</v>
      </c>
      <c r="F470" s="3">
        <f>F471+F472</f>
        <v>0</v>
      </c>
      <c r="G470" s="3">
        <f>G471+G472</f>
        <v>0</v>
      </c>
      <c r="H470" s="2">
        <v>2222</v>
      </c>
      <c r="I470" s="2" t="s">
        <v>45</v>
      </c>
      <c r="J470" s="3">
        <f t="shared" si="439"/>
        <v>0</v>
      </c>
      <c r="K470" s="3">
        <f>K471+K472</f>
        <v>0</v>
      </c>
      <c r="L470" s="3">
        <f>L471+L472</f>
        <v>0</v>
      </c>
      <c r="M470" s="3">
        <f>M471+M472</f>
        <v>0</v>
      </c>
      <c r="N470" s="3">
        <f>N471+N472</f>
        <v>0</v>
      </c>
    </row>
    <row r="471" spans="1:14" x14ac:dyDescent="0.2">
      <c r="A471" s="5">
        <v>22221100</v>
      </c>
      <c r="B471" s="5" t="s">
        <v>46</v>
      </c>
      <c r="C471" s="4">
        <f t="shared" si="437"/>
        <v>0</v>
      </c>
      <c r="D471" s="4"/>
      <c r="E471" s="4"/>
      <c r="F471" s="4"/>
      <c r="G471" s="4"/>
      <c r="H471" s="5">
        <v>22221100</v>
      </c>
      <c r="I471" s="5" t="s">
        <v>46</v>
      </c>
      <c r="J471" s="4">
        <f t="shared" si="439"/>
        <v>0</v>
      </c>
      <c r="K471" s="4"/>
      <c r="L471" s="4"/>
      <c r="M471" s="4"/>
      <c r="N471" s="4"/>
    </row>
    <row r="472" spans="1:14" ht="25.5" x14ac:dyDescent="0.2">
      <c r="A472" s="5">
        <v>22221200</v>
      </c>
      <c r="B472" s="5" t="s">
        <v>96</v>
      </c>
      <c r="C472" s="4">
        <f t="shared" si="437"/>
        <v>0</v>
      </c>
      <c r="D472" s="4"/>
      <c r="E472" s="4"/>
      <c r="F472" s="4"/>
      <c r="G472" s="4"/>
      <c r="H472" s="5">
        <v>22221200</v>
      </c>
      <c r="I472" s="5" t="s">
        <v>96</v>
      </c>
      <c r="J472" s="4">
        <f t="shared" si="439"/>
        <v>0</v>
      </c>
      <c r="K472" s="4"/>
      <c r="L472" s="4"/>
      <c r="M472" s="4"/>
      <c r="N472" s="4"/>
    </row>
    <row r="473" spans="1:14" ht="25.5" x14ac:dyDescent="0.2">
      <c r="A473" s="2">
        <v>2223</v>
      </c>
      <c r="B473" s="2" t="s">
        <v>53</v>
      </c>
      <c r="C473" s="3">
        <f t="shared" si="437"/>
        <v>0</v>
      </c>
      <c r="D473" s="4"/>
      <c r="E473" s="4"/>
      <c r="F473" s="4"/>
      <c r="G473" s="4"/>
      <c r="H473" s="2">
        <v>2223</v>
      </c>
      <c r="I473" s="2" t="s">
        <v>53</v>
      </c>
      <c r="J473" s="3">
        <f t="shared" si="439"/>
        <v>0</v>
      </c>
      <c r="K473" s="4"/>
      <c r="L473" s="4"/>
      <c r="M473" s="4"/>
      <c r="N473" s="4"/>
    </row>
    <row r="474" spans="1:14" x14ac:dyDescent="0.2">
      <c r="A474" s="2">
        <v>2224</v>
      </c>
      <c r="B474" s="2" t="s">
        <v>97</v>
      </c>
      <c r="C474" s="3">
        <f t="shared" si="437"/>
        <v>0</v>
      </c>
      <c r="D474" s="3">
        <f>D475+D476</f>
        <v>0</v>
      </c>
      <c r="E474" s="3">
        <f>E475+E476</f>
        <v>0</v>
      </c>
      <c r="F474" s="3">
        <f>F475+F476</f>
        <v>0</v>
      </c>
      <c r="G474" s="3">
        <f>G475+G476</f>
        <v>0</v>
      </c>
      <c r="H474" s="2">
        <v>2224</v>
      </c>
      <c r="I474" s="2" t="s">
        <v>97</v>
      </c>
      <c r="J474" s="3">
        <f t="shared" si="439"/>
        <v>0</v>
      </c>
      <c r="K474" s="3">
        <f>K475+K476</f>
        <v>0</v>
      </c>
      <c r="L474" s="3">
        <f>L475+L476</f>
        <v>0</v>
      </c>
      <c r="M474" s="3">
        <f>M475+M476</f>
        <v>0</v>
      </c>
      <c r="N474" s="3">
        <f>N475+N476</f>
        <v>0</v>
      </c>
    </row>
    <row r="475" spans="1:14" x14ac:dyDescent="0.2">
      <c r="A475" s="5">
        <v>22241100</v>
      </c>
      <c r="B475" s="13" t="s">
        <v>6</v>
      </c>
      <c r="C475" s="4">
        <f t="shared" si="437"/>
        <v>0</v>
      </c>
      <c r="D475" s="4"/>
      <c r="E475" s="4"/>
      <c r="F475" s="4"/>
      <c r="G475" s="4"/>
      <c r="H475" s="5">
        <v>22241100</v>
      </c>
      <c r="I475" s="13" t="s">
        <v>6</v>
      </c>
      <c r="J475" s="4">
        <f t="shared" si="439"/>
        <v>0</v>
      </c>
      <c r="K475" s="4"/>
      <c r="L475" s="4"/>
      <c r="M475" s="4"/>
      <c r="N475" s="4"/>
    </row>
    <row r="476" spans="1:14" x14ac:dyDescent="0.2">
      <c r="A476" s="5">
        <v>22241200</v>
      </c>
      <c r="B476" s="13" t="s">
        <v>47</v>
      </c>
      <c r="C476" s="4">
        <f t="shared" si="437"/>
        <v>0</v>
      </c>
      <c r="D476" s="4"/>
      <c r="E476" s="4"/>
      <c r="F476" s="4"/>
      <c r="G476" s="4"/>
      <c r="H476" s="5">
        <v>22241200</v>
      </c>
      <c r="I476" s="13" t="s">
        <v>47</v>
      </c>
      <c r="J476" s="4">
        <f t="shared" si="439"/>
        <v>0</v>
      </c>
      <c r="K476" s="4"/>
      <c r="L476" s="4"/>
      <c r="M476" s="4"/>
      <c r="N476" s="4"/>
    </row>
    <row r="477" spans="1:14" x14ac:dyDescent="0.2">
      <c r="A477" s="2">
        <v>223</v>
      </c>
      <c r="B477" s="25" t="s">
        <v>30</v>
      </c>
      <c r="C477" s="26">
        <f>D477+E477+F477+G477</f>
        <v>0</v>
      </c>
      <c r="D477" s="3">
        <f t="shared" ref="D477:G477" si="441">D478</f>
        <v>0</v>
      </c>
      <c r="E477" s="3">
        <f t="shared" si="441"/>
        <v>0</v>
      </c>
      <c r="F477" s="3">
        <f t="shared" si="441"/>
        <v>0</v>
      </c>
      <c r="G477" s="3">
        <f t="shared" si="441"/>
        <v>0</v>
      </c>
      <c r="H477" s="2">
        <v>223</v>
      </c>
      <c r="I477" s="25" t="s">
        <v>30</v>
      </c>
      <c r="J477" s="26">
        <f>K477+L477+M477+N477</f>
        <v>0</v>
      </c>
      <c r="K477" s="3">
        <f t="shared" ref="K477:N477" si="442">K478</f>
        <v>0</v>
      </c>
      <c r="L477" s="3">
        <f t="shared" si="442"/>
        <v>0</v>
      </c>
      <c r="M477" s="3">
        <f t="shared" si="442"/>
        <v>0</v>
      </c>
      <c r="N477" s="3">
        <f t="shared" si="442"/>
        <v>0</v>
      </c>
    </row>
    <row r="478" spans="1:14" x14ac:dyDescent="0.2">
      <c r="A478" s="2">
        <v>2231</v>
      </c>
      <c r="B478" s="2" t="s">
        <v>30</v>
      </c>
      <c r="C478" s="3">
        <f t="shared" ref="C478:C480" si="443">D478+E478+F478+G478</f>
        <v>0</v>
      </c>
      <c r="D478" s="3">
        <f>D479+D480</f>
        <v>0</v>
      </c>
      <c r="E478" s="3">
        <f>E479+E480</f>
        <v>0</v>
      </c>
      <c r="F478" s="3">
        <f>F479+F480</f>
        <v>0</v>
      </c>
      <c r="G478" s="3">
        <f>G479+G480</f>
        <v>0</v>
      </c>
      <c r="H478" s="2">
        <v>2231</v>
      </c>
      <c r="I478" s="2" t="s">
        <v>30</v>
      </c>
      <c r="J478" s="3">
        <f t="shared" ref="J478:J480" si="444">K478+L478+M478+N478</f>
        <v>0</v>
      </c>
      <c r="K478" s="3">
        <f>K479+K480</f>
        <v>0</v>
      </c>
      <c r="L478" s="3">
        <f>L479+L480</f>
        <v>0</v>
      </c>
      <c r="M478" s="3">
        <f>M479+M480</f>
        <v>0</v>
      </c>
      <c r="N478" s="3">
        <f>N479+N480</f>
        <v>0</v>
      </c>
    </row>
    <row r="479" spans="1:14" x14ac:dyDescent="0.2">
      <c r="A479" s="5">
        <v>22311100</v>
      </c>
      <c r="B479" s="5" t="s">
        <v>31</v>
      </c>
      <c r="C479" s="4">
        <f t="shared" si="443"/>
        <v>0</v>
      </c>
      <c r="D479" s="4"/>
      <c r="E479" s="4"/>
      <c r="F479" s="4"/>
      <c r="G479" s="4"/>
      <c r="H479" s="5">
        <v>22311100</v>
      </c>
      <c r="I479" s="5" t="s">
        <v>31</v>
      </c>
      <c r="J479" s="4">
        <f t="shared" si="444"/>
        <v>0</v>
      </c>
      <c r="K479" s="4"/>
      <c r="L479" s="4"/>
      <c r="M479" s="4"/>
      <c r="N479" s="4"/>
    </row>
    <row r="480" spans="1:14" x14ac:dyDescent="0.2">
      <c r="A480" s="5">
        <v>22311200</v>
      </c>
      <c r="B480" s="5" t="s">
        <v>32</v>
      </c>
      <c r="C480" s="4">
        <f t="shared" si="443"/>
        <v>0</v>
      </c>
      <c r="D480" s="4"/>
      <c r="E480" s="4"/>
      <c r="F480" s="4"/>
      <c r="G480" s="4"/>
      <c r="H480" s="5">
        <v>22311200</v>
      </c>
      <c r="I480" s="5" t="s">
        <v>32</v>
      </c>
      <c r="J480" s="4">
        <f t="shared" si="444"/>
        <v>0</v>
      </c>
      <c r="K480" s="4"/>
      <c r="L480" s="4"/>
      <c r="M480" s="4"/>
      <c r="N480" s="4"/>
    </row>
    <row r="481" spans="1:14" x14ac:dyDescent="0.2">
      <c r="A481" s="2">
        <v>272</v>
      </c>
      <c r="B481" s="2" t="s">
        <v>98</v>
      </c>
      <c r="C481" s="26">
        <f>D481+E481+F481+G481</f>
        <v>0</v>
      </c>
      <c r="D481" s="3">
        <f t="shared" ref="D481:G481" si="445">D482</f>
        <v>0</v>
      </c>
      <c r="E481" s="3">
        <f t="shared" si="445"/>
        <v>0</v>
      </c>
      <c r="F481" s="3">
        <f t="shared" si="445"/>
        <v>0</v>
      </c>
      <c r="G481" s="3">
        <f t="shared" si="445"/>
        <v>0</v>
      </c>
      <c r="H481" s="2">
        <v>272</v>
      </c>
      <c r="I481" s="2" t="s">
        <v>98</v>
      </c>
      <c r="J481" s="26">
        <f>K481+L481+M481+N481</f>
        <v>0</v>
      </c>
      <c r="K481" s="3">
        <f t="shared" ref="K481:N481" si="446">K482</f>
        <v>0</v>
      </c>
      <c r="L481" s="3">
        <f t="shared" si="446"/>
        <v>0</v>
      </c>
      <c r="M481" s="3">
        <f t="shared" si="446"/>
        <v>0</v>
      </c>
      <c r="N481" s="3">
        <f t="shared" si="446"/>
        <v>0</v>
      </c>
    </row>
    <row r="482" spans="1:14" x14ac:dyDescent="0.2">
      <c r="A482" s="2">
        <v>2721</v>
      </c>
      <c r="B482" s="2" t="s">
        <v>98</v>
      </c>
      <c r="C482" s="3">
        <f t="shared" ref="C482" si="447">D482+E482+F482+G482</f>
        <v>0</v>
      </c>
      <c r="D482" s="3"/>
      <c r="E482" s="3"/>
      <c r="F482" s="3"/>
      <c r="G482" s="3"/>
      <c r="H482" s="2">
        <v>2721</v>
      </c>
      <c r="I482" s="2" t="s">
        <v>98</v>
      </c>
      <c r="J482" s="3">
        <f t="shared" ref="J482" si="448">K482+L482+M482+N482</f>
        <v>0</v>
      </c>
      <c r="K482" s="3"/>
      <c r="L482" s="3"/>
      <c r="M482" s="3"/>
      <c r="N482" s="3"/>
    </row>
    <row r="483" spans="1:14" x14ac:dyDescent="0.2">
      <c r="A483" s="2">
        <v>282</v>
      </c>
      <c r="B483" s="2" t="s">
        <v>69</v>
      </c>
      <c r="C483" s="26">
        <f>D483+E483+F483+G483</f>
        <v>0</v>
      </c>
      <c r="D483" s="3">
        <f t="shared" ref="D483:G483" si="449">D484</f>
        <v>0</v>
      </c>
      <c r="E483" s="3">
        <f t="shared" si="449"/>
        <v>0</v>
      </c>
      <c r="F483" s="3">
        <f t="shared" si="449"/>
        <v>0</v>
      </c>
      <c r="G483" s="3">
        <f t="shared" si="449"/>
        <v>0</v>
      </c>
      <c r="H483" s="2">
        <v>282</v>
      </c>
      <c r="I483" s="2" t="s">
        <v>69</v>
      </c>
      <c r="J483" s="26">
        <f>K483+L483+M483+N483</f>
        <v>0</v>
      </c>
      <c r="K483" s="3">
        <f t="shared" ref="K483:N483" si="450">K484</f>
        <v>0</v>
      </c>
      <c r="L483" s="3">
        <f t="shared" si="450"/>
        <v>0</v>
      </c>
      <c r="M483" s="3">
        <f t="shared" si="450"/>
        <v>0</v>
      </c>
      <c r="N483" s="3">
        <f t="shared" si="450"/>
        <v>0</v>
      </c>
    </row>
    <row r="484" spans="1:14" x14ac:dyDescent="0.2">
      <c r="A484" s="2">
        <v>2824</v>
      </c>
      <c r="B484" s="2" t="s">
        <v>2</v>
      </c>
      <c r="C484" s="3">
        <f t="shared" ref="C484" si="451">D484+E484+F484+G484</f>
        <v>0</v>
      </c>
      <c r="D484" s="4"/>
      <c r="E484" s="4"/>
      <c r="F484" s="4"/>
      <c r="G484" s="4"/>
      <c r="H484" s="2">
        <v>2824</v>
      </c>
      <c r="I484" s="2" t="s">
        <v>2</v>
      </c>
      <c r="J484" s="3">
        <f t="shared" ref="J484" si="452">K484+L484+M484+N484</f>
        <v>0</v>
      </c>
      <c r="K484" s="4"/>
      <c r="L484" s="4"/>
      <c r="M484" s="4"/>
      <c r="N484" s="4"/>
    </row>
    <row r="485" spans="1:14" x14ac:dyDescent="0.2">
      <c r="A485" s="2">
        <v>311</v>
      </c>
      <c r="B485" s="2" t="s">
        <v>70</v>
      </c>
      <c r="C485" s="26">
        <f>D485+E485+F485+G485</f>
        <v>0</v>
      </c>
      <c r="D485" s="3">
        <f t="shared" ref="D485:G485" si="453">D486+D492</f>
        <v>0</v>
      </c>
      <c r="E485" s="3">
        <f t="shared" si="453"/>
        <v>0</v>
      </c>
      <c r="F485" s="3">
        <f t="shared" si="453"/>
        <v>0</v>
      </c>
      <c r="G485" s="3">
        <f t="shared" si="453"/>
        <v>0</v>
      </c>
      <c r="H485" s="2">
        <v>311</v>
      </c>
      <c r="I485" s="2" t="s">
        <v>70</v>
      </c>
      <c r="J485" s="26">
        <f>K485+L485+M485+N485</f>
        <v>0</v>
      </c>
      <c r="K485" s="3">
        <f t="shared" ref="K485:N485" si="454">K486+K492</f>
        <v>0</v>
      </c>
      <c r="L485" s="3">
        <f t="shared" si="454"/>
        <v>0</v>
      </c>
      <c r="M485" s="3">
        <f t="shared" si="454"/>
        <v>0</v>
      </c>
      <c r="N485" s="3">
        <f t="shared" si="454"/>
        <v>0</v>
      </c>
    </row>
    <row r="486" spans="1:14" x14ac:dyDescent="0.2">
      <c r="A486" s="2">
        <v>3111</v>
      </c>
      <c r="B486" s="2" t="s">
        <v>3</v>
      </c>
      <c r="C486" s="3">
        <f t="shared" ref="C486:C497" si="455">D486+E486+F486+G486</f>
        <v>0</v>
      </c>
      <c r="D486" s="3">
        <f>D487+D488+D489+D490+D491</f>
        <v>0</v>
      </c>
      <c r="E486" s="3">
        <f t="shared" ref="E486:G486" si="456">E487+E488+E489+E490+E491</f>
        <v>0</v>
      </c>
      <c r="F486" s="3">
        <f t="shared" si="456"/>
        <v>0</v>
      </c>
      <c r="G486" s="3">
        <f t="shared" si="456"/>
        <v>0</v>
      </c>
      <c r="H486" s="2">
        <v>3111</v>
      </c>
      <c r="I486" s="2" t="s">
        <v>3</v>
      </c>
      <c r="J486" s="3">
        <f t="shared" ref="J486:J497" si="457">K486+L486+M486+N486</f>
        <v>0</v>
      </c>
      <c r="K486" s="3">
        <f>K487+K488+K489+K490+K491</f>
        <v>0</v>
      </c>
      <c r="L486" s="3">
        <f t="shared" ref="L486:N486" si="458">L487+L488+L489+L490+L491</f>
        <v>0</v>
      </c>
      <c r="M486" s="3">
        <f t="shared" si="458"/>
        <v>0</v>
      </c>
      <c r="N486" s="3">
        <f t="shared" si="458"/>
        <v>0</v>
      </c>
    </row>
    <row r="487" spans="1:14" x14ac:dyDescent="0.2">
      <c r="A487" s="19">
        <v>31112290</v>
      </c>
      <c r="B487" s="20" t="s">
        <v>99</v>
      </c>
      <c r="C487" s="4">
        <f t="shared" si="455"/>
        <v>0</v>
      </c>
      <c r="D487" s="4"/>
      <c r="E487" s="4"/>
      <c r="F487" s="4"/>
      <c r="G487" s="4"/>
      <c r="H487" s="19">
        <v>31112290</v>
      </c>
      <c r="I487" s="20" t="s">
        <v>99</v>
      </c>
      <c r="J487" s="4">
        <f t="shared" si="457"/>
        <v>0</v>
      </c>
      <c r="K487" s="4"/>
      <c r="L487" s="4"/>
      <c r="M487" s="4"/>
      <c r="N487" s="4"/>
    </row>
    <row r="488" spans="1:14" x14ac:dyDescent="0.2">
      <c r="A488" s="19">
        <v>31112390</v>
      </c>
      <c r="B488" s="20" t="s">
        <v>4</v>
      </c>
      <c r="C488" s="4">
        <f t="shared" si="455"/>
        <v>0</v>
      </c>
      <c r="D488" s="4"/>
      <c r="E488" s="4"/>
      <c r="F488" s="4"/>
      <c r="G488" s="4"/>
      <c r="H488" s="19">
        <v>31112390</v>
      </c>
      <c r="I488" s="20" t="s">
        <v>4</v>
      </c>
      <c r="J488" s="4">
        <f t="shared" si="457"/>
        <v>0</v>
      </c>
      <c r="K488" s="4"/>
      <c r="L488" s="4"/>
      <c r="M488" s="4"/>
      <c r="N488" s="4"/>
    </row>
    <row r="489" spans="1:14" x14ac:dyDescent="0.2">
      <c r="A489" s="19">
        <v>31113220</v>
      </c>
      <c r="B489" s="20" t="s">
        <v>84</v>
      </c>
      <c r="C489" s="4">
        <f t="shared" si="455"/>
        <v>0</v>
      </c>
      <c r="D489" s="4"/>
      <c r="E489" s="4"/>
      <c r="F489" s="4"/>
      <c r="G489" s="4"/>
      <c r="H489" s="19">
        <v>31113220</v>
      </c>
      <c r="I489" s="20" t="s">
        <v>84</v>
      </c>
      <c r="J489" s="4">
        <f t="shared" si="457"/>
        <v>0</v>
      </c>
      <c r="K489" s="4"/>
      <c r="L489" s="4"/>
      <c r="M489" s="4"/>
      <c r="N489" s="4"/>
    </row>
    <row r="490" spans="1:14" x14ac:dyDescent="0.2">
      <c r="A490" s="19">
        <v>31113290</v>
      </c>
      <c r="B490" s="20" t="s">
        <v>100</v>
      </c>
      <c r="C490" s="4">
        <f t="shared" si="455"/>
        <v>0</v>
      </c>
      <c r="D490" s="4"/>
      <c r="E490" s="4"/>
      <c r="F490" s="4"/>
      <c r="G490" s="4"/>
      <c r="H490" s="19">
        <v>31113290</v>
      </c>
      <c r="I490" s="20" t="s">
        <v>100</v>
      </c>
      <c r="J490" s="4">
        <f t="shared" si="457"/>
        <v>0</v>
      </c>
      <c r="K490" s="4"/>
      <c r="L490" s="4"/>
      <c r="M490" s="4"/>
      <c r="N490" s="4"/>
    </row>
    <row r="491" spans="1:14" x14ac:dyDescent="0.2">
      <c r="A491" s="19">
        <v>31113320</v>
      </c>
      <c r="B491" s="20" t="s">
        <v>54</v>
      </c>
      <c r="C491" s="4">
        <f t="shared" si="455"/>
        <v>0</v>
      </c>
      <c r="D491" s="4"/>
      <c r="E491" s="4"/>
      <c r="F491" s="4"/>
      <c r="G491" s="4"/>
      <c r="H491" s="19">
        <v>31113320</v>
      </c>
      <c r="I491" s="20" t="s">
        <v>54</v>
      </c>
      <c r="J491" s="4">
        <f t="shared" si="457"/>
        <v>0</v>
      </c>
      <c r="K491" s="4"/>
      <c r="L491" s="4"/>
      <c r="M491" s="4"/>
      <c r="N491" s="4"/>
    </row>
    <row r="492" spans="1:14" x14ac:dyDescent="0.2">
      <c r="A492" s="2">
        <v>3112</v>
      </c>
      <c r="B492" s="2" t="s">
        <v>33</v>
      </c>
      <c r="C492" s="3">
        <f t="shared" si="455"/>
        <v>0</v>
      </c>
      <c r="D492" s="3">
        <f>D493+D494+D495+D496+D497</f>
        <v>0</v>
      </c>
      <c r="E492" s="3">
        <f t="shared" ref="E492:G492" si="459">E493+E494+E495+E496+E497</f>
        <v>0</v>
      </c>
      <c r="F492" s="3">
        <f t="shared" si="459"/>
        <v>0</v>
      </c>
      <c r="G492" s="3">
        <f t="shared" si="459"/>
        <v>0</v>
      </c>
      <c r="H492" s="2">
        <v>3112</v>
      </c>
      <c r="I492" s="2" t="s">
        <v>33</v>
      </c>
      <c r="J492" s="3">
        <f t="shared" si="457"/>
        <v>0</v>
      </c>
      <c r="K492" s="3">
        <f>K493+K494+K495+K496+K497</f>
        <v>0</v>
      </c>
      <c r="L492" s="3">
        <f t="shared" ref="L492:N492" si="460">L493+L494+L495+L496+L497</f>
        <v>0</v>
      </c>
      <c r="M492" s="3">
        <f t="shared" si="460"/>
        <v>0</v>
      </c>
      <c r="N492" s="3">
        <f t="shared" si="460"/>
        <v>0</v>
      </c>
    </row>
    <row r="493" spans="1:14" x14ac:dyDescent="0.2">
      <c r="A493" s="5">
        <v>31122290</v>
      </c>
      <c r="B493" s="5" t="s">
        <v>82</v>
      </c>
      <c r="C493" s="4">
        <f t="shared" si="455"/>
        <v>0</v>
      </c>
      <c r="D493" s="4"/>
      <c r="E493" s="4"/>
      <c r="F493" s="4"/>
      <c r="G493" s="4"/>
      <c r="H493" s="5">
        <v>31122290</v>
      </c>
      <c r="I493" s="5" t="s">
        <v>82</v>
      </c>
      <c r="J493" s="4">
        <f t="shared" si="457"/>
        <v>0</v>
      </c>
      <c r="K493" s="4"/>
      <c r="L493" s="4"/>
      <c r="M493" s="4"/>
      <c r="N493" s="4"/>
    </row>
    <row r="494" spans="1:14" x14ac:dyDescent="0.2">
      <c r="A494" s="5">
        <v>31123210</v>
      </c>
      <c r="B494" s="5" t="s">
        <v>5</v>
      </c>
      <c r="C494" s="4">
        <f t="shared" si="455"/>
        <v>0</v>
      </c>
      <c r="D494" s="4"/>
      <c r="E494" s="4"/>
      <c r="F494" s="4"/>
      <c r="G494" s="4"/>
      <c r="H494" s="5">
        <v>31123210</v>
      </c>
      <c r="I494" s="5" t="s">
        <v>5</v>
      </c>
      <c r="J494" s="4">
        <f t="shared" si="457"/>
        <v>0</v>
      </c>
      <c r="K494" s="4"/>
      <c r="L494" s="4"/>
      <c r="M494" s="4"/>
      <c r="N494" s="4"/>
    </row>
    <row r="495" spans="1:14" x14ac:dyDescent="0.2">
      <c r="A495" s="5">
        <v>31123220</v>
      </c>
      <c r="B495" s="5" t="s">
        <v>60</v>
      </c>
      <c r="C495" s="4">
        <f t="shared" si="455"/>
        <v>0</v>
      </c>
      <c r="D495" s="4"/>
      <c r="E495" s="4"/>
      <c r="F495" s="4"/>
      <c r="G495" s="4"/>
      <c r="H495" s="5">
        <v>31123220</v>
      </c>
      <c r="I495" s="5" t="s">
        <v>60</v>
      </c>
      <c r="J495" s="4">
        <f t="shared" si="457"/>
        <v>0</v>
      </c>
      <c r="K495" s="4"/>
      <c r="L495" s="4"/>
      <c r="M495" s="4"/>
      <c r="N495" s="4"/>
    </row>
    <row r="496" spans="1:14" x14ac:dyDescent="0.2">
      <c r="A496" s="5">
        <v>31123230</v>
      </c>
      <c r="B496" s="5" t="s">
        <v>48</v>
      </c>
      <c r="C496" s="4">
        <f t="shared" si="455"/>
        <v>0</v>
      </c>
      <c r="D496" s="4"/>
      <c r="E496" s="4"/>
      <c r="F496" s="4"/>
      <c r="G496" s="4"/>
      <c r="H496" s="5">
        <v>31123230</v>
      </c>
      <c r="I496" s="5" t="s">
        <v>48</v>
      </c>
      <c r="J496" s="4">
        <f t="shared" si="457"/>
        <v>0</v>
      </c>
      <c r="K496" s="4"/>
      <c r="L496" s="4"/>
      <c r="M496" s="4"/>
      <c r="N496" s="4"/>
    </row>
    <row r="497" spans="1:14" x14ac:dyDescent="0.2">
      <c r="A497" s="5">
        <v>31123290</v>
      </c>
      <c r="B497" s="5" t="s">
        <v>61</v>
      </c>
      <c r="C497" s="4">
        <f t="shared" si="455"/>
        <v>0</v>
      </c>
      <c r="D497" s="4"/>
      <c r="E497" s="4"/>
      <c r="F497" s="4"/>
      <c r="G497" s="4"/>
      <c r="H497" s="5">
        <v>31123290</v>
      </c>
      <c r="I497" s="5" t="s">
        <v>61</v>
      </c>
      <c r="J497" s="4">
        <f t="shared" si="457"/>
        <v>0</v>
      </c>
      <c r="K497" s="4"/>
      <c r="L497" s="4"/>
      <c r="M497" s="4"/>
      <c r="N497" s="4"/>
    </row>
    <row r="498" spans="1:14" x14ac:dyDescent="0.2">
      <c r="A498" s="6"/>
      <c r="B498" s="6" t="s">
        <v>35</v>
      </c>
      <c r="C498" s="7">
        <f>C485+C483+C481+C477+C466+C448+C446+C444</f>
        <v>0</v>
      </c>
      <c r="D498" s="7">
        <f>D485+D483+D481+D477+D466+D448+D446+D444</f>
        <v>0</v>
      </c>
      <c r="E498" s="7">
        <f>E485+E483+E481+E477+E466+E448+E446+E444</f>
        <v>0</v>
      </c>
      <c r="F498" s="7">
        <f>F485+F483+F481+F477+F466+F448+F446+F444</f>
        <v>0</v>
      </c>
      <c r="G498" s="7">
        <f>G485+G483+G481+G477+G466+G448+G446+G444</f>
        <v>0</v>
      </c>
      <c r="H498" s="6"/>
      <c r="I498" s="6" t="s">
        <v>35</v>
      </c>
      <c r="J498" s="7">
        <f>J485+J483+J481+J477+J466+J448+J446+J444</f>
        <v>8500</v>
      </c>
      <c r="K498" s="7">
        <f>K485+K483+K481+K477+K466+K448+K446+K444</f>
        <v>2201.5</v>
      </c>
      <c r="L498" s="7">
        <f>L485+L483+L481+L477+L466+L448+L446+L444</f>
        <v>2201.5</v>
      </c>
      <c r="M498" s="7">
        <f>M485+M483+M481+M477+M466+M448+M446+M444</f>
        <v>2201.5</v>
      </c>
      <c r="N498" s="7">
        <f>N485+N483+N481+N477+N466+N448+N446+N444</f>
        <v>1895.5</v>
      </c>
    </row>
    <row r="499" spans="1:14" x14ac:dyDescent="0.2">
      <c r="A499" s="8"/>
      <c r="B499" s="8"/>
      <c r="C499" s="9"/>
      <c r="D499" s="10"/>
      <c r="E499" s="10"/>
      <c r="F499" s="10"/>
      <c r="G499" s="10"/>
      <c r="H499" s="8"/>
      <c r="I499" s="8"/>
      <c r="J499" s="9"/>
      <c r="K499" s="10"/>
      <c r="L499" s="10"/>
      <c r="M499" s="10"/>
      <c r="N499" s="10"/>
    </row>
    <row r="500" spans="1:14" x14ac:dyDescent="0.2">
      <c r="A500" s="12" t="s">
        <v>36</v>
      </c>
      <c r="B500" s="1"/>
      <c r="C500" s="1"/>
      <c r="D500" s="1"/>
      <c r="E500" s="1"/>
      <c r="F500" s="1" t="s">
        <v>37</v>
      </c>
      <c r="G500" s="12"/>
      <c r="H500" s="12" t="s">
        <v>109</v>
      </c>
      <c r="I500" s="1"/>
      <c r="J500" s="1"/>
      <c r="K500" s="1"/>
      <c r="L500" s="1"/>
      <c r="M500" s="1" t="s">
        <v>37</v>
      </c>
      <c r="N500" s="12"/>
    </row>
  </sheetData>
  <mergeCells count="147">
    <mergeCell ref="R247:U247"/>
    <mergeCell ref="Y181:AB181"/>
    <mergeCell ref="K167:N167"/>
    <mergeCell ref="R167:U167"/>
    <mergeCell ref="D87:G87"/>
    <mergeCell ref="A436:A437"/>
    <mergeCell ref="B436:B437"/>
    <mergeCell ref="C436:C437"/>
    <mergeCell ref="D436:G436"/>
    <mergeCell ref="V265:V266"/>
    <mergeCell ref="W265:W266"/>
    <mergeCell ref="X265:X266"/>
    <mergeCell ref="Y265:AB265"/>
    <mergeCell ref="B265:B266"/>
    <mergeCell ref="C265:C266"/>
    <mergeCell ref="D265:G265"/>
    <mergeCell ref="H265:H266"/>
    <mergeCell ref="I265:I266"/>
    <mergeCell ref="J265:J266"/>
    <mergeCell ref="K265:N265"/>
    <mergeCell ref="O265:O266"/>
    <mergeCell ref="R328:U328"/>
    <mergeCell ref="A164:B164"/>
    <mergeCell ref="D164:G164"/>
    <mergeCell ref="A442:A443"/>
    <mergeCell ref="B442:B443"/>
    <mergeCell ref="C442:C443"/>
    <mergeCell ref="D442:G442"/>
    <mergeCell ref="P265:P266"/>
    <mergeCell ref="H429:N429"/>
    <mergeCell ref="H436:H437"/>
    <mergeCell ref="I436:I437"/>
    <mergeCell ref="J436:J437"/>
    <mergeCell ref="K436:N436"/>
    <mergeCell ref="H442:H443"/>
    <mergeCell ref="I442:I443"/>
    <mergeCell ref="J442:J443"/>
    <mergeCell ref="K442:N442"/>
    <mergeCell ref="O328:P328"/>
    <mergeCell ref="O341:U341"/>
    <mergeCell ref="O349:O350"/>
    <mergeCell ref="P349:P350"/>
    <mergeCell ref="Q349:Q350"/>
    <mergeCell ref="R349:U349"/>
    <mergeCell ref="R265:U265"/>
    <mergeCell ref="A416:B416"/>
    <mergeCell ref="H416:I416"/>
    <mergeCell ref="A265:A266"/>
    <mergeCell ref="H164:I164"/>
    <mergeCell ref="K164:N164"/>
    <mergeCell ref="O164:P164"/>
    <mergeCell ref="R164:U164"/>
    <mergeCell ref="V164:W164"/>
    <mergeCell ref="Y164:AB164"/>
    <mergeCell ref="A177:G177"/>
    <mergeCell ref="H177:N177"/>
    <mergeCell ref="O177:U177"/>
    <mergeCell ref="V177:AB177"/>
    <mergeCell ref="A97:G97"/>
    <mergeCell ref="H97:N97"/>
    <mergeCell ref="O97:U97"/>
    <mergeCell ref="V97:AB97"/>
    <mergeCell ref="A105:A106"/>
    <mergeCell ref="B105:B106"/>
    <mergeCell ref="C105:C106"/>
    <mergeCell ref="D105:G105"/>
    <mergeCell ref="H105:H106"/>
    <mergeCell ref="I105:I106"/>
    <mergeCell ref="J105:J106"/>
    <mergeCell ref="K105:N105"/>
    <mergeCell ref="O105:O106"/>
    <mergeCell ref="P105:P106"/>
    <mergeCell ref="Q105:Q106"/>
    <mergeCell ref="R105:U105"/>
    <mergeCell ref="V105:V106"/>
    <mergeCell ref="W105:W106"/>
    <mergeCell ref="X105:X106"/>
    <mergeCell ref="Y105:AB105"/>
    <mergeCell ref="A84:B84"/>
    <mergeCell ref="D84:G84"/>
    <mergeCell ref="H84:I84"/>
    <mergeCell ref="K84:N84"/>
    <mergeCell ref="A1:B1"/>
    <mergeCell ref="D1:G1"/>
    <mergeCell ref="O84:P84"/>
    <mergeCell ref="R84:U84"/>
    <mergeCell ref="V84:W84"/>
    <mergeCell ref="V1:W1"/>
    <mergeCell ref="A14:G14"/>
    <mergeCell ref="A22:A23"/>
    <mergeCell ref="B22:B23"/>
    <mergeCell ref="C22:C23"/>
    <mergeCell ref="D22:G22"/>
    <mergeCell ref="H1:I1"/>
    <mergeCell ref="K1:N1"/>
    <mergeCell ref="H14:N14"/>
    <mergeCell ref="H22:H23"/>
    <mergeCell ref="I22:I23"/>
    <mergeCell ref="J22:J23"/>
    <mergeCell ref="K22:N22"/>
    <mergeCell ref="Y1:AB1"/>
    <mergeCell ref="V14:AB14"/>
    <mergeCell ref="V22:V23"/>
    <mergeCell ref="W22:W23"/>
    <mergeCell ref="X22:X23"/>
    <mergeCell ref="Y22:AB22"/>
    <mergeCell ref="O185:O186"/>
    <mergeCell ref="P185:P186"/>
    <mergeCell ref="Q185:Q186"/>
    <mergeCell ref="R185:U185"/>
    <mergeCell ref="V185:V186"/>
    <mergeCell ref="W185:W186"/>
    <mergeCell ref="X185:X186"/>
    <mergeCell ref="Y185:AB185"/>
    <mergeCell ref="Y84:AB84"/>
    <mergeCell ref="O1:P1"/>
    <mergeCell ref="R1:U1"/>
    <mergeCell ref="O14:U14"/>
    <mergeCell ref="O22:O23"/>
    <mergeCell ref="P22:P23"/>
    <mergeCell ref="Q22:Q23"/>
    <mergeCell ref="R22:U22"/>
    <mergeCell ref="R87:U87"/>
    <mergeCell ref="V244:W244"/>
    <mergeCell ref="Y244:AB244"/>
    <mergeCell ref="O257:U257"/>
    <mergeCell ref="V257:AB257"/>
    <mergeCell ref="A429:G429"/>
    <mergeCell ref="A185:A186"/>
    <mergeCell ref="B185:B186"/>
    <mergeCell ref="C185:C186"/>
    <mergeCell ref="D185:G185"/>
    <mergeCell ref="A244:B244"/>
    <mergeCell ref="D244:G244"/>
    <mergeCell ref="A257:G257"/>
    <mergeCell ref="D416:G416"/>
    <mergeCell ref="K416:N416"/>
    <mergeCell ref="H185:H186"/>
    <mergeCell ref="I185:I186"/>
    <mergeCell ref="J185:J186"/>
    <mergeCell ref="K185:N185"/>
    <mergeCell ref="H244:I244"/>
    <mergeCell ref="K244:N244"/>
    <mergeCell ref="H257:N257"/>
    <mergeCell ref="O244:P244"/>
    <mergeCell ref="R244:U244"/>
    <mergeCell ref="Q265:Q266"/>
  </mergeCells>
  <pageMargins left="0.70866141732283472" right="0" top="0" bottom="0" header="0.31496062992125984" footer="0.31496062992125984"/>
  <pageSetup paperSize="9" scale="11" orientation="portrait" verticalDpi="0" r:id="rId1"/>
  <ignoredErrors>
    <ignoredError sqref="K4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2025-02-25T07:47:42Z</dcterms:modified>
</cp:coreProperties>
</file>